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-мех\Бюлетені\"/>
    </mc:Choice>
  </mc:AlternateContent>
  <bookViews>
    <workbookView xWindow="360" yWindow="690" windowWidth="25875" windowHeight="8925" tabRatio="845" activeTab="15"/>
  </bookViews>
  <sheets>
    <sheet name="Зміст" sheetId="33" r:id="rId1"/>
    <sheet name="1" sheetId="2" r:id="rId2"/>
    <sheet name="2" sheetId="3" r:id="rId3"/>
    <sheet name="3" sheetId="4" r:id="rId4"/>
    <sheet name="4" sheetId="5" r:id="rId5"/>
    <sheet name="5" sheetId="6" r:id="rId6"/>
    <sheet name="6" sheetId="9" r:id="rId7"/>
    <sheet name="7" sheetId="10" r:id="rId8"/>
    <sheet name="8" sheetId="11" r:id="rId9"/>
    <sheet name="9" sheetId="12" r:id="rId10"/>
    <sheet name="10" sheetId="13" r:id="rId11"/>
    <sheet name="11" sheetId="14" r:id="rId12"/>
    <sheet name="12" sheetId="15" r:id="rId13"/>
    <sheet name="13" sheetId="16" r:id="rId14"/>
    <sheet name="14" sheetId="17" r:id="rId15"/>
    <sheet name="15" sheetId="18" r:id="rId16"/>
    <sheet name="16" sheetId="19" r:id="rId17"/>
    <sheet name="17" sheetId="21" r:id="rId18"/>
    <sheet name="18" sheetId="22" r:id="rId19"/>
    <sheet name="19" sheetId="23" r:id="rId20"/>
    <sheet name="20" sheetId="24" r:id="rId21"/>
    <sheet name="21" sheetId="25" r:id="rId22"/>
    <sheet name="22" sheetId="26" r:id="rId23"/>
    <sheet name="23" sheetId="27" r:id="rId24"/>
    <sheet name="24" sheetId="28" r:id="rId25"/>
    <sheet name="25" sheetId="30" r:id="rId26"/>
    <sheet name="26" sheetId="31" r:id="rId27"/>
    <sheet name="27" sheetId="32" r:id="rId28"/>
  </sheets>
  <definedNames>
    <definedName name="_Toc293681148" localSheetId="2">'2'!$B$3</definedName>
    <definedName name="_Toc293681149" localSheetId="2">'2'!$C$3</definedName>
    <definedName name="_Toc293681150" localSheetId="2">'2'!$A$5</definedName>
    <definedName name="_Toc293681158" localSheetId="2">'2'!$A$6</definedName>
    <definedName name="_Toc293681159" localSheetId="2">'2'!$A$7</definedName>
    <definedName name="_Toc293681167" localSheetId="2">'2'!$A$8</definedName>
    <definedName name="_Toc293681175" localSheetId="2">'2'!$A$9</definedName>
    <definedName name="_Toc293681183" localSheetId="2">'2'!$A$10</definedName>
    <definedName name="_Toc293681191" localSheetId="2">'2'!$A$11</definedName>
    <definedName name="_Toc293681192" localSheetId="2">'2'!$A$12</definedName>
    <definedName name="_Toc293681200" localSheetId="2">'2'!$A$13</definedName>
    <definedName name="_Toc293681208" localSheetId="2">'2'!$A$14</definedName>
    <definedName name="_Toc293681216" localSheetId="2">'2'!$A$15</definedName>
    <definedName name="_Toc293681224" localSheetId="2">'2'!$A$16</definedName>
    <definedName name="_Toc293681232" localSheetId="2">'2'!$A$17</definedName>
    <definedName name="_Toc293681240" localSheetId="2">'2'!$A$18</definedName>
    <definedName name="_Toc293681248" localSheetId="2">'2'!$A$19</definedName>
    <definedName name="_Toc293681256" localSheetId="2">'2'!$A$20</definedName>
    <definedName name="_Toc293681264" localSheetId="2">'2'!$A$21</definedName>
    <definedName name="_Toc293681272" localSheetId="2">'2'!$A$22</definedName>
    <definedName name="_Toc293681280" localSheetId="2">'2'!$A$23</definedName>
    <definedName name="_Toc293681288" localSheetId="2">'2'!$A$24</definedName>
    <definedName name="_Toc293681289" localSheetId="2">'2'!$A$25</definedName>
    <definedName name="_Toc293681297" localSheetId="2">'2'!$A$26</definedName>
    <definedName name="_Toc293681305" localSheetId="2">'2'!$A$27</definedName>
    <definedName name="_Toc293681313" localSheetId="2">'2'!$A$28</definedName>
    <definedName name="_Toc293681321" localSheetId="2">'2'!$A$29</definedName>
    <definedName name="_Toc293681322" localSheetId="2">'2'!$A$30</definedName>
    <definedName name="_Toc293681330" localSheetId="2">'2'!$A$31</definedName>
    <definedName name="_Toc293681338" localSheetId="2">'2'!$A$32</definedName>
    <definedName name="_Toc293681346" localSheetId="2">'2'!$A$33</definedName>
    <definedName name="_Toc293681354" localSheetId="2">'2'!$A$34</definedName>
    <definedName name="_Toc293681362" localSheetId="2">'2'!$A$35</definedName>
    <definedName name="_Toc293681370" localSheetId="2">'2'!$A$36</definedName>
    <definedName name="_Toc293681378" localSheetId="2">'2'!$A$37</definedName>
    <definedName name="_Toc293681386" localSheetId="2">'2'!$A$38</definedName>
    <definedName name="_Toc293681394" localSheetId="2">'2'!$A$39</definedName>
    <definedName name="_Toc293681402" localSheetId="2">'2'!$A$40</definedName>
    <definedName name="_Toc293681403" localSheetId="2">'2'!$A$41</definedName>
    <definedName name="_Toc293681411" localSheetId="2">'2'!$A$42</definedName>
    <definedName name="_Toc293681419" localSheetId="2">'2'!$A$43</definedName>
    <definedName name="_Toc293681427" localSheetId="2">'2'!$A$44</definedName>
    <definedName name="_Toc293681435" localSheetId="2">'2'!$A$45</definedName>
    <definedName name="_Toc293681443" localSheetId="2">'2'!$A$46</definedName>
    <definedName name="_Toc293681451" localSheetId="2">'2'!$A$47</definedName>
    <definedName name="_Toc293681459" localSheetId="2">'2'!$A$48</definedName>
    <definedName name="_Toc293681467" localSheetId="2">'2'!$A$49</definedName>
    <definedName name="_Toc293681475" localSheetId="2">'2'!$A$50</definedName>
    <definedName name="_Toc293681483" localSheetId="2">'2'!$A$51</definedName>
    <definedName name="_Toc293681491" localSheetId="2">'2'!$A$52</definedName>
    <definedName name="_Toc293681499" localSheetId="2">'2'!$A$53</definedName>
    <definedName name="_Toc293681507" localSheetId="2">'2'!$A$54</definedName>
    <definedName name="_Toc293681515" localSheetId="2">'2'!$A$55</definedName>
    <definedName name="_Toc293681523" localSheetId="2">'2'!$A$56</definedName>
    <definedName name="_Toc293681531" localSheetId="2">'2'!$A$57</definedName>
    <definedName name="_Toc293681532" localSheetId="2">'2'!$A$58</definedName>
    <definedName name="_Toc293681540" localSheetId="2">'2'!$A$59</definedName>
    <definedName name="_Toc293681548" localSheetId="2">'2'!$A$60</definedName>
    <definedName name="_Toc293681754" localSheetId="6">'6'!$B$3</definedName>
    <definedName name="_Toc293681755" localSheetId="6">'6'!$C$3</definedName>
    <definedName name="_Toc293681757" localSheetId="7">'7'!$B$3</definedName>
    <definedName name="_Toc293681758" localSheetId="7">'7'!$A$5</definedName>
    <definedName name="_Toc293681759" localSheetId="7">'7'!$A$6</definedName>
    <definedName name="_Toc293681760" localSheetId="7">'7'!$A$7</definedName>
    <definedName name="_Toc293681761" localSheetId="7">'7'!$A$8</definedName>
    <definedName name="_Toc293681762" localSheetId="7">'7'!$A$9</definedName>
    <definedName name="_Toc293681763" localSheetId="7">'7'!$A$10</definedName>
    <definedName name="_Toc293681764" localSheetId="7">'7'!$A$11</definedName>
    <definedName name="_Toc293681765" localSheetId="7">'7'!$A$12</definedName>
    <definedName name="_Toc293681766" localSheetId="7">'7'!$A$13</definedName>
    <definedName name="_Toc293681767" localSheetId="7">'7'!$A$14</definedName>
    <definedName name="_Toc293681768" localSheetId="7">'7'!$A$15</definedName>
    <definedName name="_Toc293681769" localSheetId="7">'7'!$A$16</definedName>
    <definedName name="_Toc293681770" localSheetId="7">'7'!$A$17</definedName>
    <definedName name="_Toc293681771" localSheetId="7">'7'!$A$18</definedName>
    <definedName name="_Toc293681772" localSheetId="7">'7'!$A$19</definedName>
    <definedName name="_Toc293681773" localSheetId="7">'7'!$A$20</definedName>
    <definedName name="_Toc293681774" localSheetId="7">'7'!$A$21</definedName>
    <definedName name="_Toc293681775" localSheetId="7">'7'!$A$22</definedName>
    <definedName name="_Toc293681776" localSheetId="7">'7'!$A$23</definedName>
    <definedName name="_Toc293681777" localSheetId="7">'7'!$A$24</definedName>
    <definedName name="_Toc293681778" localSheetId="7">'7'!$A$25</definedName>
    <definedName name="_Toc293681779" localSheetId="7">'7'!$A$26</definedName>
    <definedName name="_Toc293681780" localSheetId="7">'7'!$A$27</definedName>
    <definedName name="_Toc293681781" localSheetId="7">'7'!$A$28</definedName>
    <definedName name="_Toc293681782" localSheetId="7">'7'!$A$29</definedName>
    <definedName name="_Toc293681783" localSheetId="7">'7'!$A$30</definedName>
    <definedName name="_Toc293681784" localSheetId="7">'7'!$A$31</definedName>
    <definedName name="_Toc293681786" localSheetId="7">'7'!$A$33</definedName>
    <definedName name="_Toc293681787" localSheetId="7">'7'!$A$34</definedName>
    <definedName name="_Toc293681788" localSheetId="7">'7'!$A$35</definedName>
    <definedName name="_Toc293681789" localSheetId="7">'7'!$A$36</definedName>
    <definedName name="_Toc293681790" localSheetId="7">'7'!$A$37</definedName>
    <definedName name="_Toc293681791" localSheetId="7">'7'!$A$38</definedName>
    <definedName name="_Toc293681792" localSheetId="7">'7'!$A$39</definedName>
    <definedName name="_Toc293681793" localSheetId="7">'7'!$A$40</definedName>
    <definedName name="_Toc293681794" localSheetId="7">'7'!$A$41</definedName>
    <definedName name="_Toc293681796" localSheetId="7">'7'!$A$43</definedName>
    <definedName name="_Toc293681797" localSheetId="7">'7'!#REF!</definedName>
    <definedName name="_Toc293681798" localSheetId="7">'7'!$A$44</definedName>
    <definedName name="_Toc293681799" localSheetId="7">'7'!$A$45</definedName>
    <definedName name="_Toc293681800" localSheetId="7">'7'!$A$46</definedName>
    <definedName name="_Toc293681801" localSheetId="7">'7'!$A$47</definedName>
    <definedName name="_Toc293681802" localSheetId="7">'7'!$A$48</definedName>
    <definedName name="_Toc293681803" localSheetId="7">'7'!$A$49</definedName>
    <definedName name="_Toc293681804" localSheetId="7">'7'!$A$50</definedName>
    <definedName name="_Toc293681805" localSheetId="7">'7'!$A$51</definedName>
    <definedName name="_Toc293681806" localSheetId="7">'7'!$A$52</definedName>
    <definedName name="_Toc293681807" localSheetId="7">'7'!$A$53</definedName>
    <definedName name="_Toc293681808" localSheetId="7">'7'!$A$54</definedName>
    <definedName name="_Toc293681809" localSheetId="7">'7'!$A$55</definedName>
    <definedName name="_Toc293681810" localSheetId="7">'7'!$A$56</definedName>
    <definedName name="_Toc293681811" localSheetId="7">'7'!$A$57</definedName>
    <definedName name="_Toc293681812" localSheetId="7">'7'!$A$58</definedName>
    <definedName name="_Toc293681813" localSheetId="7">'7'!$A$59</definedName>
    <definedName name="_Toc293681814" localSheetId="7">'7'!$A$60</definedName>
    <definedName name="_Toc293681985" localSheetId="8">'8'!$B$3</definedName>
    <definedName name="_Toc293681986" localSheetId="8">'8'!$A$5</definedName>
    <definedName name="_Toc293681987" localSheetId="8">'8'!$A$6</definedName>
    <definedName name="_Toc293681988" localSheetId="8">'8'!$A$7</definedName>
    <definedName name="_Toc293681989" localSheetId="8">'8'!$A$8</definedName>
    <definedName name="_Toc293681990" localSheetId="8">'8'!$A$9</definedName>
    <definedName name="_Toc293681991" localSheetId="8">'8'!$A$10</definedName>
    <definedName name="_Toc293681992" localSheetId="8">'8'!$A$11</definedName>
    <definedName name="_Toc293681993" localSheetId="8">'8'!$A$12</definedName>
    <definedName name="_Toc293681994" localSheetId="8">'8'!$A$13</definedName>
    <definedName name="_Toc293681995" localSheetId="8">'8'!$A$14</definedName>
    <definedName name="_Toc293681996" localSheetId="8">'8'!$A$15</definedName>
    <definedName name="_Toc293681997" localSheetId="8">'8'!$A$16</definedName>
    <definedName name="_Toc293681998" localSheetId="8">'8'!$A$17</definedName>
    <definedName name="_Toc293681999" localSheetId="8">'8'!$A$18</definedName>
    <definedName name="_Toc293682000" localSheetId="8">'8'!$A$19</definedName>
    <definedName name="_Toc293682001" localSheetId="8">'8'!$A$20</definedName>
    <definedName name="_Toc293682002" localSheetId="8">'8'!$A$21</definedName>
    <definedName name="_Toc293682003" localSheetId="8">'8'!$A$22</definedName>
    <definedName name="_Toc293682004" localSheetId="8">'8'!$A$23</definedName>
    <definedName name="_Toc293682005" localSheetId="8">'8'!$A$24</definedName>
    <definedName name="_Toc293682006" localSheetId="8">'8'!$A$25</definedName>
    <definedName name="_Toc293682007" localSheetId="8">'8'!$A$26</definedName>
    <definedName name="_Toc293682008" localSheetId="8">'8'!$A$27</definedName>
    <definedName name="_Toc293682009" localSheetId="8">'8'!$A$28</definedName>
    <definedName name="_Toc293682010" localSheetId="8">'8'!$A$29</definedName>
    <definedName name="_Toc293682011" localSheetId="8">'8'!$A$30</definedName>
    <definedName name="_Toc293682012" localSheetId="8">'8'!$A$31</definedName>
    <definedName name="_Toc293682013" localSheetId="8">'8'!$A$32</definedName>
    <definedName name="_Toc293682014" localSheetId="8">'8'!$A$33</definedName>
    <definedName name="_Toc293682015" localSheetId="8">'8'!$A$34</definedName>
    <definedName name="_Toc293682016" localSheetId="8">'8'!$A$35</definedName>
    <definedName name="_Toc293682017" localSheetId="8">'8'!$A$36</definedName>
    <definedName name="_Toc293682018" localSheetId="8">'8'!$A$37</definedName>
    <definedName name="_Toc293682019" localSheetId="8">'8'!$A$38</definedName>
    <definedName name="_Toc293682020" localSheetId="8">'8'!$A$39</definedName>
    <definedName name="_Toc293682021" localSheetId="8">'8'!$A$40</definedName>
    <definedName name="_Toc293682022" localSheetId="8">'8'!$A$41</definedName>
    <definedName name="_Toc293682023" localSheetId="8">'8'!$A$42</definedName>
    <definedName name="_Toc293682024" localSheetId="8">'8'!$A$43</definedName>
    <definedName name="_Toc293682025" localSheetId="8">'8'!$A$44</definedName>
    <definedName name="_Toc293682026" localSheetId="8">'8'!$A$45</definedName>
    <definedName name="_Toc293682027" localSheetId="8">'8'!$A$46</definedName>
    <definedName name="_Toc293682028" localSheetId="8">'8'!$A$47</definedName>
    <definedName name="_Toc293682029" localSheetId="8">'8'!$A$48</definedName>
    <definedName name="_Toc293682030" localSheetId="8">'8'!$A$49</definedName>
    <definedName name="_Toc293682031" localSheetId="8">'8'!$A$50</definedName>
    <definedName name="_Toc293682032" localSheetId="8">'8'!$A$51</definedName>
    <definedName name="_Toc293682033" localSheetId="8">'8'!$A$52</definedName>
    <definedName name="_Toc293682034" localSheetId="8">'8'!$A$53</definedName>
    <definedName name="_Toc293682035" localSheetId="8">'8'!$A$54</definedName>
    <definedName name="_Toc293682036" localSheetId="8">'8'!$A$55</definedName>
    <definedName name="_Toc293682037" localSheetId="8">'8'!$A$56</definedName>
    <definedName name="_Toc293682038" localSheetId="8">'8'!$A$57</definedName>
    <definedName name="_Toc293682039" localSheetId="8">'8'!$A$58</definedName>
    <definedName name="_Toc293682040" localSheetId="8">'8'!$A$59</definedName>
    <definedName name="_Toc293682041" localSheetId="8">'8'!$A$60</definedName>
    <definedName name="_Toc293682156" localSheetId="9">'9'!$A$7</definedName>
    <definedName name="_Toc293682157" localSheetId="9">'9'!$A$8</definedName>
    <definedName name="_Toc293682158" localSheetId="9">'9'!$A$9</definedName>
    <definedName name="_Toc293682159" localSheetId="9">'9'!$A$10</definedName>
    <definedName name="_Toc293682160" localSheetId="9">'9'!$A$11</definedName>
    <definedName name="_Toc293682161" localSheetId="9">'9'!$A$12</definedName>
    <definedName name="_Toc293682162" localSheetId="9">'9'!$A$13</definedName>
    <definedName name="_Toc293682163" localSheetId="9">'9'!$A$14</definedName>
    <definedName name="_Toc293682164" localSheetId="9">'9'!$A$15</definedName>
    <definedName name="_Toc293682165" localSheetId="9">'9'!$A$16</definedName>
    <definedName name="_Toc293682166" localSheetId="9">'9'!$A$17</definedName>
    <definedName name="_Toc293682167" localSheetId="9">'9'!$A$18</definedName>
    <definedName name="_Toc293682168" localSheetId="9">'9'!$A$19</definedName>
    <definedName name="_Toc293682169" localSheetId="9">'9'!$A$20</definedName>
    <definedName name="_Toc293682170" localSheetId="9">'9'!$A$21</definedName>
    <definedName name="_Toc293682171" localSheetId="9">'9'!$A$22</definedName>
    <definedName name="_Toc293682172" localSheetId="9">'9'!$A$23</definedName>
    <definedName name="_Toc293682173" localSheetId="9">'9'!$A$24</definedName>
    <definedName name="_Toc293682174" localSheetId="9">'9'!$A$25</definedName>
    <definedName name="_Toc293682175" localSheetId="9">'9'!$A$26</definedName>
    <definedName name="_Toc293682176" localSheetId="9">'9'!$A$27</definedName>
    <definedName name="_Toc293682177" localSheetId="9">'9'!$A$28</definedName>
    <definedName name="_Toc293682178" localSheetId="9">'9'!$A$29</definedName>
    <definedName name="_Toc293682179" localSheetId="9">'9'!$A$30</definedName>
    <definedName name="_Toc293682180" localSheetId="9">'9'!$A$31</definedName>
    <definedName name="_Toc293682183" localSheetId="10">'10'!$A$7</definedName>
    <definedName name="_Toc293682184" localSheetId="10">'10'!$A$8</definedName>
    <definedName name="_Toc293682185" localSheetId="10">'10'!$A$9</definedName>
    <definedName name="_Toc293682186" localSheetId="10">'10'!$A$10</definedName>
    <definedName name="_Toc293682187" localSheetId="10">'10'!$A$11</definedName>
    <definedName name="_Toc293682188" localSheetId="10">'10'!$A$12</definedName>
    <definedName name="_Toc293682189" localSheetId="10">'10'!$A$13</definedName>
    <definedName name="_Toc293682190" localSheetId="10">'10'!$A$14</definedName>
    <definedName name="_Toc293682191" localSheetId="10">'10'!$A$15</definedName>
    <definedName name="_Toc293682192" localSheetId="10">'10'!$A$16</definedName>
    <definedName name="_Toc293682193" localSheetId="10">'10'!$A$17</definedName>
    <definedName name="_Toc293682194" localSheetId="10">'10'!$A$18</definedName>
    <definedName name="_Toc293682195" localSheetId="10">'10'!$A$19</definedName>
    <definedName name="_Toc293682196" localSheetId="10">'10'!$A$20</definedName>
    <definedName name="_Toc293682197" localSheetId="10">'10'!$A$21</definedName>
    <definedName name="_Toc293682198" localSheetId="10">'10'!$A$22</definedName>
    <definedName name="_Toc293682199" localSheetId="10">'10'!$A$23</definedName>
    <definedName name="_Toc293682200" localSheetId="10">'10'!$A$24</definedName>
    <definedName name="_Toc293682201" localSheetId="10">'10'!$A$25</definedName>
    <definedName name="_Toc293682202" localSheetId="10">'10'!$A$26</definedName>
    <definedName name="_Toc293682203" localSheetId="10">'10'!$A$27</definedName>
    <definedName name="_Toc293682204" localSheetId="10">'10'!$A$28</definedName>
    <definedName name="_Toc293682205" localSheetId="10">'10'!$A$29</definedName>
    <definedName name="_Toc293682206" localSheetId="10">'10'!$A$30</definedName>
    <definedName name="_Toc293682207" localSheetId="10">'10'!$A$31</definedName>
    <definedName name="_Toc293682210" localSheetId="11">'11'!$A$6</definedName>
    <definedName name="_Toc293682211" localSheetId="11">'11'!$A$7</definedName>
    <definedName name="_Toc293682212" localSheetId="11">'11'!$A$8</definedName>
    <definedName name="_Toc293682213" localSheetId="11">'11'!$A$9</definedName>
    <definedName name="_Toc293682214" localSheetId="11">'11'!$A$10</definedName>
    <definedName name="_Toc293682215" localSheetId="11">'11'!$A$11</definedName>
    <definedName name="_Toc293682216" localSheetId="11">'11'!$A$12</definedName>
    <definedName name="_Toc293682217" localSheetId="11">'11'!$A$13</definedName>
    <definedName name="_Toc293682218" localSheetId="11">'11'!$A$14</definedName>
    <definedName name="_Toc293682219" localSheetId="11">'11'!$A$15</definedName>
    <definedName name="_Toc293682220" localSheetId="11">'11'!$A$16</definedName>
    <definedName name="_Toc293682221" localSheetId="11">'11'!$A$17</definedName>
    <definedName name="_Toc293682222" localSheetId="11">'11'!$A$18</definedName>
    <definedName name="_Toc293682223" localSheetId="11">'11'!$A$19</definedName>
    <definedName name="_Toc293682224" localSheetId="11">'11'!$A$20</definedName>
    <definedName name="_Toc293682225" localSheetId="11">'11'!$A$21</definedName>
    <definedName name="_Toc293682226" localSheetId="11">'11'!$A$22</definedName>
    <definedName name="_Toc293682227" localSheetId="11">'11'!$A$23</definedName>
    <definedName name="_Toc293682228" localSheetId="11">'11'!$A$24</definedName>
    <definedName name="_Toc293682229" localSheetId="11">'11'!$A$25</definedName>
    <definedName name="_Toc293682230" localSheetId="11">'11'!$A$26</definedName>
    <definedName name="_Toc293682231" localSheetId="11">'11'!$A$27</definedName>
    <definedName name="_Toc293682232" localSheetId="11">'11'!$A$28</definedName>
    <definedName name="_Toc293682233" localSheetId="11">'11'!$A$29</definedName>
    <definedName name="_Toc293682234" localSheetId="11">'11'!$A$30</definedName>
    <definedName name="_Toc293682237" localSheetId="12">'12'!$A$6</definedName>
    <definedName name="_Toc293682238" localSheetId="12">'12'!$A$7</definedName>
    <definedName name="_Toc293682239" localSheetId="12">'12'!$A$8</definedName>
    <definedName name="_Toc293682240" localSheetId="12">'12'!$A$9</definedName>
    <definedName name="_Toc293682241" localSheetId="12">'12'!$A$10</definedName>
    <definedName name="_Toc293682242" localSheetId="12">'12'!$A$11</definedName>
    <definedName name="_Toc293682243" localSheetId="12">'12'!$A$12</definedName>
    <definedName name="_Toc293682244" localSheetId="12">'12'!$A$13</definedName>
    <definedName name="_Toc293682245" localSheetId="12">'12'!$A$14</definedName>
    <definedName name="_Toc293682246" localSheetId="12">'12'!$A$15</definedName>
    <definedName name="_Toc293682247" localSheetId="12">'12'!$A$16</definedName>
    <definedName name="_Toc293682248" localSheetId="12">'12'!$A$17</definedName>
    <definedName name="_Toc293682249" localSheetId="12">'12'!$A$18</definedName>
    <definedName name="_Toc293682250" localSheetId="12">'12'!$A$19</definedName>
    <definedName name="_Toc293682251" localSheetId="12">'12'!$A$20</definedName>
    <definedName name="_Toc293682252" localSheetId="12">'12'!$A$21</definedName>
    <definedName name="_Toc293682253" localSheetId="12">'12'!$A$22</definedName>
    <definedName name="_Toc293682254" localSheetId="12">'12'!$A$23</definedName>
    <definedName name="_Toc293682255" localSheetId="12">'12'!$A$24</definedName>
    <definedName name="_Toc293682256" localSheetId="12">'12'!$A$25</definedName>
    <definedName name="_Toc293682257" localSheetId="12">'12'!$A$26</definedName>
    <definedName name="_Toc293682258" localSheetId="12">'12'!$A$27</definedName>
    <definedName name="_Toc293682259" localSheetId="12">'12'!$A$28</definedName>
    <definedName name="_Toc293682260" localSheetId="12">'12'!$A$29</definedName>
    <definedName name="_Toc293682261" localSheetId="12">'12'!$A$30</definedName>
    <definedName name="_Toc293682264" localSheetId="13">'13'!$A$7</definedName>
    <definedName name="_Toc293682265" localSheetId="13">'13'!$A$8</definedName>
    <definedName name="_Toc293682266" localSheetId="13">'13'!$A$9</definedName>
    <definedName name="_Toc293682267" localSheetId="13">'13'!$A$10</definedName>
    <definedName name="_Toc293682268" localSheetId="13">'13'!$A$11</definedName>
    <definedName name="_Toc293682269" localSheetId="13">'13'!$A$12</definedName>
    <definedName name="_Toc293682270" localSheetId="13">'13'!$A$13</definedName>
    <definedName name="_Toc293682271" localSheetId="13">'13'!$A$14</definedName>
    <definedName name="_Toc293682272" localSheetId="13">'13'!$A$15</definedName>
    <definedName name="_Toc293682273" localSheetId="13">'13'!$A$16</definedName>
    <definedName name="_Toc293682274" localSheetId="13">'13'!$A$17</definedName>
    <definedName name="_Toc293682275" localSheetId="13">'13'!$A$18</definedName>
    <definedName name="_Toc293682276" localSheetId="13">'13'!$A$19</definedName>
    <definedName name="_Toc293682277" localSheetId="13">'13'!$A$20</definedName>
    <definedName name="_Toc293682278" localSheetId="13">'13'!$A$21</definedName>
    <definedName name="_Toc293682279" localSheetId="13">'13'!$A$22</definedName>
    <definedName name="_Toc293682280" localSheetId="13">'13'!$A$23</definedName>
    <definedName name="_Toc293682281" localSheetId="13">'13'!$A$24</definedName>
    <definedName name="_Toc293682282" localSheetId="13">'13'!$A$25</definedName>
    <definedName name="_Toc293682283" localSheetId="13">'13'!$A$26</definedName>
    <definedName name="_Toc293682284" localSheetId="13">'13'!$A$27</definedName>
    <definedName name="_Toc293682285" localSheetId="13">'13'!$A$28</definedName>
    <definedName name="_Toc293682286" localSheetId="13">'13'!$A$29</definedName>
    <definedName name="_Toc293682287" localSheetId="13">'13'!$A$30</definedName>
    <definedName name="_Toc293682288" localSheetId="13">'13'!$A$31</definedName>
    <definedName name="_Toc293682293" localSheetId="14">'14'!$A$6</definedName>
    <definedName name="_Toc293682294" localSheetId="14">'14'!$A$7</definedName>
    <definedName name="_Toc293682295" localSheetId="14">'14'!$A$8</definedName>
    <definedName name="_Toc293682296" localSheetId="14">'14'!$A$9</definedName>
    <definedName name="_Toc293682297" localSheetId="14">'14'!$A$10</definedName>
    <definedName name="_Toc293682298" localSheetId="14">'14'!$A$11</definedName>
    <definedName name="_Toc293682299" localSheetId="14">'14'!$A$12</definedName>
    <definedName name="_Toc293682300" localSheetId="14">'14'!$A$13</definedName>
    <definedName name="_Toc293682301" localSheetId="14">'14'!$A$14</definedName>
    <definedName name="_Toc293682302" localSheetId="14">'14'!$A$15</definedName>
    <definedName name="_Toc293682303" localSheetId="14">'14'!$A$16</definedName>
    <definedName name="_Toc293682304" localSheetId="14">'14'!$A$17</definedName>
    <definedName name="_Toc293682305" localSheetId="14">'14'!$A$18</definedName>
    <definedName name="_Toc293682306" localSheetId="14">'14'!$A$19</definedName>
    <definedName name="_Toc293682307" localSheetId="14">'14'!$A$20</definedName>
    <definedName name="_Toc293682308" localSheetId="14">'14'!$A$21</definedName>
    <definedName name="_Toc293682309" localSheetId="14">'14'!$A$22</definedName>
    <definedName name="_Toc293682310" localSheetId="14">'14'!$A$23</definedName>
    <definedName name="_Toc293682311" localSheetId="14">'14'!$A$24</definedName>
    <definedName name="_Toc293682312" localSheetId="14">'14'!$A$25</definedName>
    <definedName name="_Toc293682313" localSheetId="14">'14'!$A$26</definedName>
    <definedName name="_Toc293682314" localSheetId="14">'14'!$A$27</definedName>
    <definedName name="_Toc293682315" localSheetId="14">'14'!$A$28</definedName>
    <definedName name="_Toc293682316" localSheetId="14">'14'!$A$29</definedName>
    <definedName name="_Toc293682317" localSheetId="14">'14'!$A$30</definedName>
    <definedName name="_Toc293682319" localSheetId="15">'15'!$C$4</definedName>
    <definedName name="_Toc293682320" localSheetId="15">'15'!$E$4</definedName>
    <definedName name="_Toc293682321" localSheetId="15">'15'!$I$4</definedName>
    <definedName name="_Toc293682322" localSheetId="15">'15'!$K$4</definedName>
    <definedName name="_Toc293682324" localSheetId="15">'15'!$A$6</definedName>
    <definedName name="_Toc293682325" localSheetId="15">'15'!$A$7</definedName>
    <definedName name="_Toc293682326" localSheetId="15">'15'!$A$8</definedName>
    <definedName name="_Toc293682327" localSheetId="15">'15'!$A$9</definedName>
    <definedName name="_Toc293682328" localSheetId="15">'15'!$A$10</definedName>
    <definedName name="_Toc293682329" localSheetId="15">'15'!$A$11</definedName>
    <definedName name="_Toc293682330" localSheetId="15">'15'!$A$12</definedName>
    <definedName name="_Toc293682331" localSheetId="15">'15'!$A$13</definedName>
    <definedName name="_Toc293682332" localSheetId="15">'15'!$A$14</definedName>
    <definedName name="_Toc293682333" localSheetId="15">'15'!$A$15</definedName>
    <definedName name="_Toc293682334" localSheetId="15">'15'!$A$16</definedName>
    <definedName name="_Toc293682335" localSheetId="15">'15'!$A$17</definedName>
    <definedName name="_Toc293682336" localSheetId="15">'15'!$A$18</definedName>
    <definedName name="_Toc293682337" localSheetId="15">'15'!$A$19</definedName>
    <definedName name="_Toc293682338" localSheetId="15">'15'!$A$20</definedName>
    <definedName name="_Toc293682339" localSheetId="15">'15'!$A$21</definedName>
    <definedName name="_Toc293682340" localSheetId="15">'15'!$A$22</definedName>
    <definedName name="_Toc293682341" localSheetId="15">'15'!$A$23</definedName>
    <definedName name="_Toc293682342" localSheetId="15">'15'!$A$24</definedName>
    <definedName name="_Toc293682343" localSheetId="15">'15'!$A$25</definedName>
    <definedName name="_Toc293682344" localSheetId="15">'15'!$A$26</definedName>
    <definedName name="_Toc293682345" localSheetId="15">'15'!$A$27</definedName>
    <definedName name="_Toc293682346" localSheetId="15">'15'!$A$28</definedName>
    <definedName name="_Toc293682347" localSheetId="15">'15'!$A$29</definedName>
    <definedName name="_Toc293682348" localSheetId="15">'15'!$A$30</definedName>
    <definedName name="_Toc293682350" localSheetId="16">'16'!#REF!</definedName>
    <definedName name="_Toc293682351" localSheetId="16">'16'!#REF!</definedName>
    <definedName name="_Toc293682352" localSheetId="16">'16'!#REF!</definedName>
    <definedName name="_Toc293682354" localSheetId="16">'16'!$A$7</definedName>
    <definedName name="_Toc293682355" localSheetId="16">'16'!$A$8</definedName>
    <definedName name="_Toc293682356" localSheetId="16">'16'!$A$9</definedName>
    <definedName name="_Toc293682357" localSheetId="16">'16'!$A$10</definedName>
    <definedName name="_Toc293682358" localSheetId="16">'16'!$A$11</definedName>
    <definedName name="_Toc293682359" localSheetId="16">'16'!$A$12</definedName>
    <definedName name="_Toc293682360" localSheetId="16">'16'!$A$13</definedName>
    <definedName name="_Toc293682361" localSheetId="16">'16'!$A$14</definedName>
    <definedName name="_Toc293682362" localSheetId="16">'16'!$A$15</definedName>
    <definedName name="_Toc293682363" localSheetId="16">'16'!$A$16</definedName>
    <definedName name="_Toc293682364" localSheetId="16">'16'!$A$17</definedName>
    <definedName name="_Toc293682365" localSheetId="16">'16'!$A$18</definedName>
    <definedName name="_Toc293682366" localSheetId="16">'16'!$A$19</definedName>
    <definedName name="_Toc293682367" localSheetId="16">'16'!$A$20</definedName>
    <definedName name="_Toc293682368" localSheetId="16">'16'!$A$21</definedName>
    <definedName name="_Toc293682369" localSheetId="16">'16'!$A$22</definedName>
    <definedName name="_Toc293682370" localSheetId="16">'16'!$A$23</definedName>
    <definedName name="_Toc293682371" localSheetId="16">'16'!$A$24</definedName>
    <definedName name="_Toc293682372" localSheetId="16">'16'!$A$25</definedName>
    <definedName name="_Toc293682373" localSheetId="16">'16'!$A$26</definedName>
    <definedName name="_Toc293682374" localSheetId="16">'16'!$A$27</definedName>
    <definedName name="_Toc293682375" localSheetId="16">'16'!$A$28</definedName>
    <definedName name="_Toc293682376" localSheetId="16">'16'!$A$29</definedName>
    <definedName name="_Toc293682377" localSheetId="16">'16'!$A$30</definedName>
    <definedName name="_Toc293682378" localSheetId="16">'16'!$A$31</definedName>
    <definedName name="_Toc293682385" localSheetId="20">'20'!$A$7</definedName>
    <definedName name="_Toc293682386" localSheetId="20">'20'!$A$8</definedName>
    <definedName name="_Toc293682387" localSheetId="20">'20'!$A$9</definedName>
    <definedName name="_Toc293682388" localSheetId="20">'20'!$A$10</definedName>
    <definedName name="_Toc293682389" localSheetId="20">'20'!$A$11</definedName>
    <definedName name="_Toc293682390" localSheetId="20">'20'!$A$12</definedName>
    <definedName name="_Toc293682391" localSheetId="20">'20'!$A$13</definedName>
    <definedName name="_Toc293682392" localSheetId="20">'20'!$A$14</definedName>
    <definedName name="_Toc293682393" localSheetId="20">'20'!$A$15</definedName>
    <definedName name="_Toc293682394" localSheetId="20">'20'!$A$16</definedName>
    <definedName name="_Toc293682395" localSheetId="20">'20'!$A$17</definedName>
    <definedName name="_Toc293682396" localSheetId="20">'20'!$A$18</definedName>
    <definedName name="_Toc293682397" localSheetId="20">'20'!$A$19</definedName>
    <definedName name="_Toc293682398" localSheetId="20">'20'!$A$20</definedName>
    <definedName name="_Toc293682399" localSheetId="20">'20'!$A$21</definedName>
    <definedName name="_Toc293682400" localSheetId="20">'20'!$A$22</definedName>
    <definedName name="_Toc293682401" localSheetId="20">'20'!$A$23</definedName>
    <definedName name="_Toc293682402" localSheetId="20">'20'!$A$24</definedName>
    <definedName name="_Toc293682403" localSheetId="20">'20'!$A$25</definedName>
    <definedName name="_Toc293682404" localSheetId="20">'20'!$A$26</definedName>
    <definedName name="_Toc293682405" localSheetId="20">'20'!$A$27</definedName>
    <definedName name="_Toc293682406" localSheetId="20">'20'!$A$28</definedName>
    <definedName name="_Toc293682407" localSheetId="20">'20'!$A$29</definedName>
    <definedName name="_Toc293682408" localSheetId="20">'20'!$A$30</definedName>
    <definedName name="_Toc293682410" localSheetId="21">'21'!$A$6</definedName>
    <definedName name="_Toc293682411" localSheetId="21">'21'!$A$7</definedName>
    <definedName name="_Toc293682412" localSheetId="21">'21'!$A$8</definedName>
    <definedName name="_Toc293682413" localSheetId="21">'21'!$A$9</definedName>
    <definedName name="_Toc293682414" localSheetId="21">'21'!$A$10</definedName>
    <definedName name="_Toc293682415" localSheetId="21">'21'!$A$11</definedName>
    <definedName name="_Toc293682416" localSheetId="21">'21'!$A$12</definedName>
    <definedName name="_Toc293682417" localSheetId="21">'21'!$A$13</definedName>
    <definedName name="_Toc293682418" localSheetId="21">'21'!$A$14</definedName>
    <definedName name="_Toc293682419" localSheetId="21">'21'!$A$15</definedName>
    <definedName name="_Toc293682420" localSheetId="21">'21'!$A$16</definedName>
    <definedName name="_Toc293682421" localSheetId="21">'21'!$A$17</definedName>
    <definedName name="_Toc293682422" localSheetId="21">'21'!$A$18</definedName>
    <definedName name="_Toc293682423" localSheetId="21">'21'!$A$19</definedName>
    <definedName name="_Toc293682424" localSheetId="21">'21'!$A$20</definedName>
    <definedName name="_Toc293682425" localSheetId="21">'21'!$A$21</definedName>
    <definedName name="_Toc293682426" localSheetId="21">'21'!$A$22</definedName>
    <definedName name="_Toc293682427" localSheetId="21">'21'!$A$23</definedName>
    <definedName name="_Toc293682428" localSheetId="21">'21'!$A$24</definedName>
    <definedName name="_Toc293682429" localSheetId="21">'21'!$A$25</definedName>
    <definedName name="_Toc293682430" localSheetId="21">'21'!$A$26</definedName>
    <definedName name="_Toc293682431" localSheetId="21">'21'!$A$27</definedName>
    <definedName name="_Toc293682432" localSheetId="21">'21'!$A$28</definedName>
    <definedName name="_Toc293682433" localSheetId="21">'21'!$A$29</definedName>
    <definedName name="_Toc293682435" localSheetId="22">'22'!$A$6</definedName>
    <definedName name="_Toc293682436" localSheetId="22">'22'!$A$7</definedName>
    <definedName name="_Toc293682437" localSheetId="22">'22'!$A$8</definedName>
    <definedName name="_Toc293682438" localSheetId="22">'22'!$A$9</definedName>
    <definedName name="_Toc293682439" localSheetId="22">'22'!$A$10</definedName>
    <definedName name="_Toc293682440" localSheetId="22">'22'!$A$11</definedName>
    <definedName name="_Toc293682441" localSheetId="22">'22'!$A$12</definedName>
    <definedName name="_Toc293682442" localSheetId="22">'22'!$A$13</definedName>
    <definedName name="_Toc293682443" localSheetId="22">'22'!$A$14</definedName>
    <definedName name="_Toc293682444" localSheetId="22">'22'!$A$15</definedName>
    <definedName name="_Toc293682445" localSheetId="22">'22'!$A$16</definedName>
    <definedName name="_Toc293682446" localSheetId="22">'22'!$A$17</definedName>
    <definedName name="_Toc293682447" localSheetId="22">'22'!$A$18</definedName>
    <definedName name="_Toc293682448" localSheetId="22">'22'!$A$19</definedName>
    <definedName name="_Toc293682449" localSheetId="22">'22'!$A$20</definedName>
    <definedName name="_Toc293682450" localSheetId="22">'22'!$A$21</definedName>
    <definedName name="_Toc293682451" localSheetId="22">'22'!$A$22</definedName>
    <definedName name="_Toc293682452" localSheetId="22">'22'!$A$23</definedName>
    <definedName name="_Toc293682453" localSheetId="22">'22'!$A$24</definedName>
    <definedName name="_Toc293682454" localSheetId="22">'22'!$A$25</definedName>
    <definedName name="_Toc293682455" localSheetId="22">'22'!$A$26</definedName>
    <definedName name="_Toc293682456" localSheetId="22">'22'!$A$27</definedName>
    <definedName name="_Toc293682457" localSheetId="22">'22'!$A$28</definedName>
    <definedName name="_Toc293682458" localSheetId="22">'22'!$A$29</definedName>
    <definedName name="_Toc293682460" localSheetId="23">'23'!$A$6</definedName>
    <definedName name="_Toc293682461" localSheetId="23">'23'!$A$7</definedName>
    <definedName name="_Toc293682462" localSheetId="23">'23'!$A$8</definedName>
    <definedName name="_Toc293682463" localSheetId="23">'23'!$A$9</definedName>
    <definedName name="_Toc293682464" localSheetId="23">'23'!$A$10</definedName>
    <definedName name="_Toc293682465" localSheetId="23">'23'!$A$11</definedName>
    <definedName name="_Toc293682466" localSheetId="23">'23'!$A$12</definedName>
    <definedName name="_Toc293682467" localSheetId="23">'23'!$A$13</definedName>
    <definedName name="_Toc293682468" localSheetId="23">'23'!$A$14</definedName>
    <definedName name="_Toc293682469" localSheetId="23">'23'!$A$15</definedName>
    <definedName name="_Toc293682470" localSheetId="23">'23'!$A$16</definedName>
    <definedName name="_Toc293682471" localSheetId="23">'23'!$A$17</definedName>
    <definedName name="_Toc293682472" localSheetId="23">'23'!$A$18</definedName>
    <definedName name="_Toc293682473" localSheetId="23">'23'!$A$19</definedName>
    <definedName name="_Toc293682474" localSheetId="23">'23'!$A$20</definedName>
    <definedName name="_Toc293682475" localSheetId="23">'23'!$A$21</definedName>
    <definedName name="_Toc293682476" localSheetId="23">'23'!$A$22</definedName>
    <definedName name="_Toc293682477" localSheetId="23">'23'!$A$23</definedName>
    <definedName name="_Toc293682478" localSheetId="23">'23'!$A$24</definedName>
    <definedName name="_Toc293682479" localSheetId="23">'23'!$A$25</definedName>
    <definedName name="_Toc293682480" localSheetId="23">'23'!$A$26</definedName>
    <definedName name="_Toc293682481" localSheetId="23">'23'!$A$27</definedName>
    <definedName name="_Toc293682482" localSheetId="23">'23'!$A$28</definedName>
    <definedName name="_Toc293682483" localSheetId="23">'23'!$A$29</definedName>
    <definedName name="_Toc293682484" localSheetId="24">'24'!#REF!</definedName>
    <definedName name="_Toc293682485" localSheetId="24">'24'!#REF!</definedName>
    <definedName name="_Toc293682487" localSheetId="24">'24'!$A$6</definedName>
    <definedName name="_Toc293682488" localSheetId="24">'24'!$A$7</definedName>
    <definedName name="_Toc293682489" localSheetId="24">'24'!$A$8</definedName>
    <definedName name="_Toc293682490" localSheetId="24">'24'!$A$9</definedName>
    <definedName name="_Toc293682491" localSheetId="24">'24'!$A$10</definedName>
    <definedName name="_Toc293682492" localSheetId="24">'24'!$A$11</definedName>
    <definedName name="_Toc293682493" localSheetId="24">'24'!$A$12</definedName>
    <definedName name="_Toc293682494" localSheetId="24">'24'!$A$13</definedName>
    <definedName name="_Toc293682495" localSheetId="24">'24'!$A$14</definedName>
    <definedName name="_Toc293682496" localSheetId="24">'24'!$A$15</definedName>
    <definedName name="_Toc293682497" localSheetId="24">'24'!$A$16</definedName>
    <definedName name="_Toc293682498" localSheetId="24">'24'!$A$17</definedName>
    <definedName name="_Toc293682499" localSheetId="24">'24'!$A$18</definedName>
    <definedName name="_Toc293682500" localSheetId="24">'24'!$A$19</definedName>
    <definedName name="_Toc293682501" localSheetId="24">'24'!$A$20</definedName>
    <definedName name="_Toc293682502" localSheetId="24">'24'!$A$21</definedName>
    <definedName name="_Toc293682503" localSheetId="24">'24'!$A$22</definedName>
    <definedName name="_Toc293682504" localSheetId="24">'24'!$A$23</definedName>
    <definedName name="_Toc293682505" localSheetId="24">'24'!$A$24</definedName>
    <definedName name="_Toc293682506" localSheetId="24">'24'!$A$25</definedName>
    <definedName name="_Toc293682507" localSheetId="24">'24'!$A$26</definedName>
    <definedName name="_Toc293682508" localSheetId="24">'24'!$A$27</definedName>
    <definedName name="_Toc293682509" localSheetId="24">'24'!$A$28</definedName>
    <definedName name="_Toc293682510" localSheetId="24">'24'!$A$29</definedName>
    <definedName name="_Toc293682536" localSheetId="25">'25'!$C$4</definedName>
    <definedName name="_Toc293682541" localSheetId="25">'25'!$A$6</definedName>
    <definedName name="_Toc293682542" localSheetId="25">'25'!$A$7</definedName>
    <definedName name="_Toc293682543" localSheetId="25">'25'!$A$8</definedName>
    <definedName name="_Toc293682544" localSheetId="25">'25'!$A$9</definedName>
    <definedName name="_Toc293682545" localSheetId="25">'25'!$A$10</definedName>
    <definedName name="_Toc293682546" localSheetId="25">'25'!$A$11</definedName>
    <definedName name="_Toc293682547" localSheetId="25">'25'!$A$12</definedName>
    <definedName name="_Toc293682548" localSheetId="25">'25'!$A$13</definedName>
    <definedName name="_Toc293682549" localSheetId="25">'25'!$A$14</definedName>
    <definedName name="_Toc293682550" localSheetId="25">'25'!$A$15</definedName>
    <definedName name="_Toc293682551" localSheetId="25">'25'!$A$16</definedName>
    <definedName name="_Toc293682552" localSheetId="25">'25'!$A$17</definedName>
    <definedName name="_Toc293682553" localSheetId="25">'25'!$A$18</definedName>
    <definedName name="_Toc293682554" localSheetId="25">'25'!$A$19</definedName>
    <definedName name="_Toc293682555" localSheetId="25">'25'!$A$20</definedName>
    <definedName name="_Toc293682556" localSheetId="25">'25'!$A$21</definedName>
    <definedName name="_Toc293682557" localSheetId="25">'25'!$A$22</definedName>
    <definedName name="_Toc293682558" localSheetId="25">'25'!$A$23</definedName>
    <definedName name="_Toc293682559" localSheetId="25">'25'!$A$24</definedName>
    <definedName name="_Toc293682560" localSheetId="25">'25'!$A$25</definedName>
    <definedName name="_Toc293682561" localSheetId="25">'25'!$A$26</definedName>
    <definedName name="_Toc293682562" localSheetId="25">'25'!$A$27</definedName>
    <definedName name="_Toc293682563" localSheetId="25">'25'!$A$28</definedName>
    <definedName name="_Toc293682564" localSheetId="25">'25'!$A$29</definedName>
    <definedName name="_Toc293682566" localSheetId="26">'26'!$A$30</definedName>
    <definedName name="_Toc293682596" localSheetId="1">'1'!#REF!</definedName>
    <definedName name="_Toc293682749" localSheetId="3">'3'!$A$1</definedName>
    <definedName name="_Toc293682906" localSheetId="2">'2'!$A$1</definedName>
    <definedName name="_Toc293682917" localSheetId="2">'2'!$A$6</definedName>
    <definedName name="_Toc293682950" localSheetId="2">'2'!$A$11</definedName>
    <definedName name="_Toc293682975" localSheetId="2">'2'!$A$15</definedName>
    <definedName name="_Toc293683039" localSheetId="2">'2'!$A$23</definedName>
    <definedName name="_Toc293683105" localSheetId="2">'2'!$A$33</definedName>
    <definedName name="_Toc293683113" localSheetId="2">'2'!$A$34</definedName>
    <definedName name="_Toc293683121" localSheetId="2">'2'!$A$35</definedName>
    <definedName name="_Toc293683178" localSheetId="2">'2'!$A$43</definedName>
    <definedName name="_Toc293683218" localSheetId="2">'2'!$A$48</definedName>
    <definedName name="_Toc293683226" localSheetId="2">'2'!$A$49</definedName>
    <definedName name="_Toc293683250" localSheetId="2">'2'!$A$52</definedName>
    <definedName name="_Toc293683291" localSheetId="2">'2'!$A$58</definedName>
    <definedName name="_Toc293683307" localSheetId="2">'2'!$A$60</definedName>
    <definedName name="_Toc293683458" localSheetId="4">'4'!#REF!</definedName>
    <definedName name="_Toc293683517" localSheetId="6">'6'!$A$1</definedName>
    <definedName name="_Toc293683524" localSheetId="7">'7'!$A$1</definedName>
    <definedName name="_Toc293683525" localSheetId="7">'7'!$B$3</definedName>
    <definedName name="_Toc293683527" localSheetId="7">'7'!$A$6</definedName>
    <definedName name="_Toc293683532" localSheetId="7">'7'!$A$11</definedName>
    <definedName name="_Toc293683536" localSheetId="7">'7'!$A$15</definedName>
    <definedName name="_Toc293683544" localSheetId="7">'7'!$A$23</definedName>
    <definedName name="_Toc293683554" localSheetId="7">'7'!$A$33</definedName>
    <definedName name="_Toc293683555" localSheetId="7">'7'!$A$34</definedName>
    <definedName name="_Toc293683556" localSheetId="7">'7'!$A$35</definedName>
    <definedName name="_Toc293683560" localSheetId="7">'7'!$A$39</definedName>
    <definedName name="_Toc293683568" localSheetId="7">'7'!$A$46</definedName>
    <definedName name="_Toc293683570" localSheetId="7">'7'!$A$48</definedName>
    <definedName name="_Toc293683571" localSheetId="7">'7'!$A$49</definedName>
    <definedName name="_Toc293683574" localSheetId="7">'7'!$A$52</definedName>
    <definedName name="_Toc293683580" localSheetId="7">'7'!$A$58</definedName>
    <definedName name="_Toc293683582" localSheetId="7">'7'!$A$60</definedName>
    <definedName name="_Toc293683756" localSheetId="8">'8'!$A$1</definedName>
    <definedName name="_Toc293683757" localSheetId="8">'8'!$B$3</definedName>
    <definedName name="_Toc293683764" localSheetId="8">'8'!$A$11</definedName>
    <definedName name="_Toc293683768" localSheetId="8">'8'!$A$15</definedName>
    <definedName name="_Toc293683776" localSheetId="8">'8'!$A$23</definedName>
    <definedName name="_Toc293683786" localSheetId="8">'8'!$A$33</definedName>
    <definedName name="_Toc293683787" localSheetId="8">'8'!$A$34</definedName>
    <definedName name="_Toc293683788" localSheetId="8">'8'!$A$35</definedName>
    <definedName name="_Toc293683792" localSheetId="8">'8'!$A$39</definedName>
    <definedName name="_Toc293683796" localSheetId="8">'8'!$A$43</definedName>
    <definedName name="_Toc293683799" localSheetId="8">'8'!$A$46</definedName>
    <definedName name="_Toc293683801" localSheetId="8">'8'!$A$48</definedName>
    <definedName name="_Toc293683802" localSheetId="8">'8'!$A$49</definedName>
    <definedName name="_Toc293683805" localSheetId="8">'8'!$A$52</definedName>
    <definedName name="_Toc293683811" localSheetId="8">'8'!$A$58</definedName>
    <definedName name="_Toc293683813" localSheetId="8">'8'!$A$60</definedName>
    <definedName name="_Toc293683931" localSheetId="9">'9'!$A$1</definedName>
    <definedName name="_Toc293683958" localSheetId="10">'10'!#REF!</definedName>
    <definedName name="_Toc293683986" localSheetId="11">'11'!$A$1</definedName>
    <definedName name="_Toc293684014" localSheetId="12">'12'!$A$1</definedName>
    <definedName name="_Toc293684042" localSheetId="13">'13'!$A$1</definedName>
    <definedName name="_Toc293684070" localSheetId="14">'14'!$A$1</definedName>
    <definedName name="_Toc293684100" localSheetId="15">'15'!$A$1</definedName>
    <definedName name="_Toc293684101" localSheetId="15">'15'!$C$4</definedName>
    <definedName name="_Toc293684102" localSheetId="15">'15'!$E$4</definedName>
    <definedName name="_Toc293684103" localSheetId="15">'15'!$I$4</definedName>
    <definedName name="_Toc293684104" localSheetId="15">'15'!$K$4</definedName>
    <definedName name="_Toc293684132" localSheetId="16">'16'!$A$1</definedName>
    <definedName name="_Toc293684133" localSheetId="16">'16'!#REF!</definedName>
    <definedName name="_Toc293684134" localSheetId="16">'16'!#REF!</definedName>
    <definedName name="_Toc293684135" localSheetId="16">'16'!#REF!</definedName>
    <definedName name="_Toc293684193" localSheetId="21">'21'!$A$1</definedName>
    <definedName name="_Toc293684219" localSheetId="22">'22'!$A$1</definedName>
    <definedName name="_Toc293684245" localSheetId="23">'23'!$A$1</definedName>
    <definedName name="_Toc293684271" localSheetId="24">'24'!$A$1</definedName>
    <definedName name="_Toc293684272" localSheetId="24">'24'!#REF!</definedName>
    <definedName name="_Toc293684273" localSheetId="24">'24'!#REF!</definedName>
    <definedName name="_Toc293684324" localSheetId="25">'25'!$A$1</definedName>
    <definedName name="_Toc293684325" localSheetId="25">'25'!$C$4</definedName>
    <definedName name="_Toc293684354" localSheetId="26">'26'!$A$1</definedName>
    <definedName name="_Toc293684358" localSheetId="27">'27'!$A$1</definedName>
    <definedName name="_Toc293684388" localSheetId="1">'1'!#REF!</definedName>
    <definedName name="_Toc293684541" localSheetId="3">'3'!$A$1</definedName>
    <definedName name="_Toc293684698" localSheetId="2">'2'!$A$1</definedName>
    <definedName name="_Toc293685309" localSheetId="6">'6'!$A$1</definedName>
    <definedName name="_Toc293685548" localSheetId="8">'8'!$A$1</definedName>
    <definedName name="_Toc293685723" localSheetId="9">'9'!$A$1</definedName>
    <definedName name="_Toc293685750" localSheetId="10">'10'!#REF!</definedName>
    <definedName name="_Toc293685778" localSheetId="11">'11'!$A$1</definedName>
    <definedName name="_Toc293685806" localSheetId="12">'12'!$A$1</definedName>
    <definedName name="_Toc293685834" localSheetId="13">'13'!$A$1</definedName>
    <definedName name="_Toc293685892" localSheetId="15">'15'!$A$1</definedName>
    <definedName name="_Toc293685924" localSheetId="16">'16'!$A$1</definedName>
    <definedName name="_Toc293685985" localSheetId="21">'21'!$A$1</definedName>
    <definedName name="_Toc293686011" localSheetId="22">'22'!$A$1</definedName>
    <definedName name="_Toc293686037" localSheetId="23">'23'!$A$1</definedName>
    <definedName name="_Toc293686063" localSheetId="24">'24'!$A$1</definedName>
    <definedName name="_Toc293686116" localSheetId="25">'25'!$A$1</definedName>
    <definedName name="_Toc293686146" localSheetId="26">'26'!$A$1</definedName>
    <definedName name="_Toc293686150" localSheetId="27">'27'!$A$1</definedName>
    <definedName name="_Toc451500992" localSheetId="1">'1'!$A$1</definedName>
    <definedName name="_Toc451500997" localSheetId="5">'5'!$A$1</definedName>
    <definedName name="_Toc451501013" localSheetId="17">'17'!$A$1</definedName>
    <definedName name="_Toc451501014" localSheetId="18">'18'!$A$1</definedName>
    <definedName name="_Toc451501015" localSheetId="19">'19'!$A$1</definedName>
    <definedName name="_Toc451501016" localSheetId="20">'20'!$A$1</definedName>
    <definedName name="_xlnm.Print_Titles" localSheetId="2">'2'!$3:$4</definedName>
    <definedName name="_xlnm.Print_Titles" localSheetId="3">'3'!$4:$5</definedName>
    <definedName name="_xlnm.Print_Titles" localSheetId="4">'4'!$3:$4</definedName>
    <definedName name="_xlnm.Print_Titles" localSheetId="7">'7'!$3:$4</definedName>
    <definedName name="_xlnm.Print_Titles" localSheetId="8">'8'!$3:$4</definedName>
    <definedName name="_xlnm.Print_Area" localSheetId="2">'2'!$A$1:$I$64</definedName>
  </definedNames>
  <calcPr calcId="152511"/>
</workbook>
</file>

<file path=xl/calcChain.xml><?xml version="1.0" encoding="utf-8"?>
<calcChain xmlns="http://schemas.openxmlformats.org/spreadsheetml/2006/main">
  <c r="E29" i="32" l="1"/>
  <c r="D26" i="32"/>
  <c r="B24" i="32"/>
  <c r="C20" i="32"/>
  <c r="E16" i="32"/>
  <c r="F15" i="32"/>
  <c r="C15" i="32"/>
  <c r="C14" i="32"/>
  <c r="D12" i="32"/>
  <c r="G6" i="32"/>
  <c r="D29" i="31"/>
  <c r="F23" i="31"/>
  <c r="D21" i="31"/>
  <c r="E18" i="31"/>
  <c r="E8" i="31"/>
  <c r="E11" i="9"/>
  <c r="C11" i="9"/>
  <c r="G10" i="9"/>
  <c r="H9" i="9"/>
  <c r="H8" i="9"/>
</calcChain>
</file>

<file path=xl/sharedStrings.xml><?xml version="1.0" encoding="utf-8"?>
<sst xmlns="http://schemas.openxmlformats.org/spreadsheetml/2006/main" count="2441" uniqueCount="457">
  <si>
    <t>Усього</t>
  </si>
  <si>
    <t>´</t>
  </si>
  <si>
    <t xml:space="preserve">Трактори </t>
  </si>
  <si>
    <t xml:space="preserve">Комбайни </t>
  </si>
  <si>
    <t>Сівалки</t>
  </si>
  <si>
    <t>Плуги</t>
  </si>
  <si>
    <t>Культиватори</t>
  </si>
  <si>
    <t>Борони</t>
  </si>
  <si>
    <t>у тому числі</t>
  </si>
  <si>
    <t>Вантажні та вантажно-пасажирські автомобілі</t>
  </si>
  <si>
    <t>Дощувальні машини</t>
  </si>
  <si>
    <t>Жатки валкові</t>
  </si>
  <si>
    <t>Доїльні установки та апарати</t>
  </si>
  <si>
    <t>Роздавачі кормів:</t>
  </si>
  <si>
    <t>для великої рогатої худоби</t>
  </si>
  <si>
    <t>для свиней</t>
  </si>
  <si>
    <t>Транспортери для прибирання гною</t>
  </si>
  <si>
    <t>Трактори – всього</t>
  </si>
  <si>
    <t>у т.ч. трактори</t>
  </si>
  <si>
    <t>менше 40 кВт</t>
  </si>
  <si>
    <t>від 40 до 60 кВт</t>
  </si>
  <si>
    <t>від 60 до 100 кВт</t>
  </si>
  <si>
    <t>100 кВт і більше</t>
  </si>
  <si>
    <t>трактори колісні</t>
  </si>
  <si>
    <t>трактори гусеничні</t>
  </si>
  <si>
    <t>трактори без змонтованих на них машин</t>
  </si>
  <si>
    <t>Причепи та напівпричепи – всього</t>
  </si>
  <si>
    <t>у т.ч. тракторні</t>
  </si>
  <si>
    <t>у т. ч. дискові</t>
  </si>
  <si>
    <t>сівалки</t>
  </si>
  <si>
    <t>картоплесаджалки</t>
  </si>
  <si>
    <t>інші</t>
  </si>
  <si>
    <t>Розкидачі гною і добрив</t>
  </si>
  <si>
    <t>Обладнання іригаційне:</t>
  </si>
  <si>
    <t>стаціонарне</t>
  </si>
  <si>
    <t>пересувне</t>
  </si>
  <si>
    <t>Сінокосарки</t>
  </si>
  <si>
    <t>у т. ч. тракторні</t>
  </si>
  <si>
    <t>Комбайни і машини:</t>
  </si>
  <si>
    <t>зернозбиральні</t>
  </si>
  <si>
    <t>кукурудзозбиральні</t>
  </si>
  <si>
    <t>у т. ч. самохідні</t>
  </si>
  <si>
    <t>льонозбиральні</t>
  </si>
  <si>
    <t>у т. ч. комбайни</t>
  </si>
  <si>
    <t>для збирання плодів, ягід, винограду</t>
  </si>
  <si>
    <t>Очищувачі-охолоджувачі молока</t>
  </si>
  <si>
    <t>Молочні сепаратори</t>
  </si>
  <si>
    <t>Інкубатори</t>
  </si>
  <si>
    <t>Машини і механізми для приготування кормів</t>
  </si>
  <si>
    <t>трактори, на яких 
змонтовані машини</t>
  </si>
  <si>
    <t>Машини посівні та для 
садіння – всього</t>
  </si>
  <si>
    <t>Машини і пристрої для поливу</t>
  </si>
  <si>
    <t>Водяні насоси і насосні станції</t>
  </si>
  <si>
    <t>Машини для захисту сільськогосподарських культур</t>
  </si>
  <si>
    <t>бурякозбиральні (без машин для обрізання бурячиння)</t>
  </si>
  <si>
    <t>для збирання овочів і баштанних культур</t>
  </si>
  <si>
    <t>у т.ч. трактори потужністю</t>
  </si>
  <si>
    <t>Із загальної кількості тракторів –</t>
  </si>
  <si>
    <t>Причепи та напівпричепи</t>
  </si>
  <si>
    <t>Машини посівні та для садіння – всього</t>
  </si>
  <si>
    <t>трактори, на яких змонтовані машини</t>
  </si>
  <si>
    <t>Прес-пакувальники, включаючи прес-підбирачі</t>
  </si>
  <si>
    <t>картоплезбиральні, включаючи картоплекопачі</t>
  </si>
  <si>
    <t>у т.ч. площею, га</t>
  </si>
  <si>
    <t>до 50,0</t>
  </si>
  <si>
    <t>50,1–100,0</t>
  </si>
  <si>
    <t>100,1–500,0</t>
  </si>
  <si>
    <t>500,1–1000,0</t>
  </si>
  <si>
    <t>1000,1–2000,0</t>
  </si>
  <si>
    <t>2000,1–3000,0</t>
  </si>
  <si>
    <t>3000,1–4000,0</t>
  </si>
  <si>
    <t>4000,1–5000,0</t>
  </si>
  <si>
    <t>5000,1–7000,0</t>
  </si>
  <si>
    <t>7000,1–10000,0</t>
  </si>
  <si>
    <t>більше 10000,1</t>
  </si>
  <si>
    <t>Підприємства, що не мали сільськогосподарських угідь</t>
  </si>
  <si>
    <t>Підприємства, що мали сільськогосподарські угіддя</t>
  </si>
  <si>
    <t>вітру</t>
  </si>
  <si>
    <t>сонця</t>
  </si>
  <si>
    <t>біомаси</t>
  </si>
  <si>
    <r>
      <t>Енергетичні потужності</t>
    </r>
    <r>
      <rPr>
        <vertAlign val="superscript"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– всього</t>
    </r>
  </si>
  <si>
    <t>двигуни тракторів</t>
  </si>
  <si>
    <t>двигуни комбайнів і самохідних машин</t>
  </si>
  <si>
    <t>робоча худоба в перерахунку на механічну силу</t>
  </si>
  <si>
    <t>електродвигуни і електроустановки</t>
  </si>
  <si>
    <t>Енергетичні потужності в розрахунку на 1 підприємство, кВт</t>
  </si>
  <si>
    <t>кормозбиральні, включаючи причіпні</t>
  </si>
  <si>
    <t>Україна</t>
  </si>
  <si>
    <t>Вінницька</t>
  </si>
  <si>
    <t>Волинська</t>
  </si>
  <si>
    <t>Дніпропетровська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</si>
  <si>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</si>
  <si>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</si>
  <si>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</si>
  <si>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</si>
  <si>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</si>
  <si>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</si>
  <si>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</si>
  <si>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</si>
  <si>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</si>
  <si>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</si>
  <si>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</si>
  <si>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</si>
  <si>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</si>
  <si>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</si>
  <si>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</si>
  <si>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</si>
  <si>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</si>
  <si>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</si>
  <si>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</si>
  <si>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</si>
  <si>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Донецька</t>
  </si>
  <si>
    <t>Луганська</t>
  </si>
  <si>
    <t xml:space="preserve">води - гідроенергію </t>
  </si>
  <si>
    <t>Total</t>
  </si>
  <si>
    <t>Tractors</t>
  </si>
  <si>
    <t xml:space="preserve">Combines </t>
  </si>
  <si>
    <t>Ploughs</t>
  </si>
  <si>
    <t>Cultivators</t>
  </si>
  <si>
    <t>Harrows</t>
  </si>
  <si>
    <r>
      <t>*</t>
    </r>
    <r>
      <rPr>
        <sz val="10"/>
        <color theme="1"/>
        <rFont val="Times New Roman"/>
        <family val="1"/>
        <charset val="204"/>
      </rPr>
      <t xml:space="preserve"> Величина граничної похибки вибірки для всіх видів техніки є незначною і варіюється в межах від 0,04 до 0,4 одиниць. Тобто, з імовірністю 95% величина цього показника в генеральній сукупності приймає наведені у цій графі значення. /
</t>
    </r>
    <r>
      <rPr>
        <i/>
        <sz val="10"/>
        <color theme="1"/>
        <rFont val="Times New Roman"/>
        <family val="1"/>
        <charset val="204"/>
      </rPr>
      <t>The</t>
    </r>
    <r>
      <rPr>
        <i/>
        <sz val="10"/>
        <color rgb="FFFF0000"/>
        <rFont val="Times New Roman"/>
        <family val="1"/>
        <charset val="204"/>
      </rPr>
      <t xml:space="preserve"> margin of error</t>
    </r>
    <r>
      <rPr>
        <i/>
        <sz val="10"/>
        <color theme="1"/>
        <rFont val="Times New Roman"/>
        <family val="1"/>
        <charset val="204"/>
      </rPr>
      <t xml:space="preserve"> for all types of machinery is negligible and varies from 0.04 to 0.4 units. That is, with the probability of 95%, the value of this indicator in the general population takes the values given in this column.</t>
    </r>
  </si>
  <si>
    <t>maize</t>
  </si>
  <si>
    <t>including</t>
  </si>
  <si>
    <t>flax</t>
  </si>
  <si>
    <t>Manure conveyers</t>
  </si>
  <si>
    <t>Ukraine</t>
  </si>
  <si>
    <t>Vinnytsya</t>
  </si>
  <si>
    <t>Volyn</t>
  </si>
  <si>
    <t>Dnipropetrovsk</t>
  </si>
  <si>
    <t xml:space="preserve">Donetsk </t>
  </si>
  <si>
    <t>Zhytomyr</t>
  </si>
  <si>
    <t>Zakarpattya</t>
  </si>
  <si>
    <t>Zaporizhya</t>
  </si>
  <si>
    <t>Ivano-Frankivsk</t>
  </si>
  <si>
    <t>Kyiv</t>
  </si>
  <si>
    <t>Kirovohrad</t>
  </si>
  <si>
    <t>Luhansk</t>
  </si>
  <si>
    <t>Lviv</t>
  </si>
  <si>
    <t>Mykolayiv</t>
  </si>
  <si>
    <t>Odesa</t>
  </si>
  <si>
    <t>Poltava</t>
  </si>
  <si>
    <t>Rivne</t>
  </si>
  <si>
    <t xml:space="preserve">Sumy </t>
  </si>
  <si>
    <t>Ternopil</t>
  </si>
  <si>
    <t>Kharkiv</t>
  </si>
  <si>
    <t>Kherson</t>
  </si>
  <si>
    <t>Khmelnytskiy</t>
  </si>
  <si>
    <t>Cherkasy</t>
  </si>
  <si>
    <t>Chernivtsi</t>
  </si>
  <si>
    <t>Chernihiv</t>
  </si>
  <si>
    <t>сity of Kyiv</t>
  </si>
  <si>
    <t>less 40 kW</t>
  </si>
  <si>
    <t>from 40 to 60 kW</t>
  </si>
  <si>
    <t>from 60 to 100 kW</t>
  </si>
  <si>
    <t>100 kW and more</t>
  </si>
  <si>
    <t>From total number of tractors –</t>
  </si>
  <si>
    <t>wheel tractors</t>
  </si>
  <si>
    <t>track-laying tractors</t>
  </si>
  <si>
    <t>Lorries, trucks, estate cars</t>
  </si>
  <si>
    <t>Trailers, semitrailers</t>
  </si>
  <si>
    <t>potato-planters</t>
  </si>
  <si>
    <t>Spreaders of manure and fertilizers</t>
  </si>
  <si>
    <t>mobile</t>
  </si>
  <si>
    <t>Water-sprinklers</t>
  </si>
  <si>
    <t>Machines for plant protection</t>
  </si>
  <si>
    <t xml:space="preserve">Tractors – total </t>
  </si>
  <si>
    <t>including tractors with capacity</t>
  </si>
  <si>
    <t>Combine and machine harvesters for</t>
  </si>
  <si>
    <t>Milk cleaners, milk coolers</t>
  </si>
  <si>
    <t>Machinery for fodder’s cooking</t>
  </si>
  <si>
    <t xml:space="preserve">tractors without mounted machines </t>
  </si>
  <si>
    <t>tractors with mounted machines</t>
  </si>
  <si>
    <t>other</t>
  </si>
  <si>
    <t xml:space="preserve">Irrigation equipment </t>
  </si>
  <si>
    <t>stationary</t>
  </si>
  <si>
    <t>Water pumps and water-pumping stations</t>
  </si>
  <si>
    <t>Mowing-machines</t>
  </si>
  <si>
    <t xml:space="preserve">fodder, including trailed harvesters </t>
  </si>
  <si>
    <t>potato, including potato-diggers</t>
  </si>
  <si>
    <t>cattle</t>
  </si>
  <si>
    <t>pigs</t>
  </si>
  <si>
    <t>up to 50,0</t>
  </si>
  <si>
    <t>more than  10000,1</t>
  </si>
  <si>
    <t>fruits, berries and grape</t>
  </si>
  <si>
    <r>
      <t xml:space="preserve">Із загальної кількості техніки
</t>
    </r>
    <r>
      <rPr>
        <i/>
        <sz val="12"/>
        <color theme="1"/>
        <rFont val="Times New Roman"/>
        <family val="1"/>
        <charset val="204"/>
      </rPr>
      <t>From total number of machinery</t>
    </r>
  </si>
  <si>
    <r>
      <t xml:space="preserve">техніка, що надійшла протягом року/
</t>
    </r>
    <r>
      <rPr>
        <i/>
        <sz val="12"/>
        <color theme="1"/>
        <rFont val="Times New Roman"/>
        <family val="1"/>
        <charset val="204"/>
      </rPr>
      <t>machinery arrived during
the year</t>
    </r>
  </si>
  <si>
    <r>
      <t xml:space="preserve">техніка, що належить виключно підприємству/
</t>
    </r>
    <r>
      <rPr>
        <i/>
        <sz val="12"/>
        <color theme="1"/>
        <rFont val="Times New Roman"/>
        <family val="1"/>
        <charset val="204"/>
      </rPr>
      <t>machinery directly owned by enterprises</t>
    </r>
  </si>
  <si>
    <r>
      <t xml:space="preserve">Штук/ 
</t>
    </r>
    <r>
      <rPr>
        <i/>
        <sz val="12"/>
        <color theme="1"/>
        <rFont val="Times New Roman"/>
        <family val="1"/>
        <charset val="204"/>
      </rPr>
      <t>Pieces</t>
    </r>
  </si>
  <si>
    <t>Availability of agricultural machinery at agricultural enterprises in 2017</t>
  </si>
  <si>
    <r>
      <t xml:space="preserve">Кількість підприємств, які мають техніку /
 </t>
    </r>
    <r>
      <rPr>
        <b/>
        <i/>
        <sz val="12"/>
        <color rgb="FF000000"/>
        <rFont val="Times New Roman"/>
        <family val="1"/>
        <charset val="204"/>
      </rPr>
      <t>Number of enterprises with machinery</t>
    </r>
  </si>
  <si>
    <r>
      <t xml:space="preserve">Трактори – всього/
</t>
    </r>
    <r>
      <rPr>
        <i/>
        <sz val="12"/>
        <color rgb="FF000000"/>
        <rFont val="Times New Roman"/>
        <family val="1"/>
        <charset val="204"/>
      </rPr>
      <t xml:space="preserve">Tractors – total </t>
    </r>
  </si>
  <si>
    <r>
      <t xml:space="preserve">Вантажні та вантажно-пасажирські автомобілі/
</t>
    </r>
    <r>
      <rPr>
        <i/>
        <sz val="12"/>
        <color theme="1"/>
        <rFont val="Times New Roman"/>
        <family val="1"/>
        <charset val="204"/>
      </rPr>
      <t>Lorries, trucks, estate cars</t>
    </r>
  </si>
  <si>
    <t>Cream separators</t>
  </si>
  <si>
    <t>Incubators</t>
  </si>
  <si>
    <t>Ripper-binders</t>
  </si>
  <si>
    <t>Milking and dairy  machines</t>
  </si>
  <si>
    <t>інших відтворювальних ресурсів</t>
  </si>
  <si>
    <t>устаткування для виробництва відновлювальної енергії</t>
  </si>
  <si>
    <t>Устаткування, що перетворює енергію:</t>
  </si>
  <si>
    <t>Устаткування для виробництва біогазу</t>
  </si>
  <si>
    <t>wind</t>
  </si>
  <si>
    <t>sun</t>
  </si>
  <si>
    <t>biomass</t>
  </si>
  <si>
    <t>water - hydropower</t>
  </si>
  <si>
    <t xml:space="preserve">Equipment for biogas production  </t>
  </si>
  <si>
    <t>Energy capacities – total</t>
  </si>
  <si>
    <t>Energy capacities  per 1 enterprise, kW</t>
  </si>
  <si>
    <r>
      <t xml:space="preserve">(на кінець року, тис.кВт/ 
</t>
    </r>
    <r>
      <rPr>
        <i/>
        <sz val="10"/>
        <color rgb="FF000000"/>
        <rFont val="Times New Roman"/>
        <family val="1"/>
        <charset val="204"/>
      </rPr>
      <t>at the end of the year; thsd. kW</t>
    </r>
    <r>
      <rPr>
        <sz val="10"/>
        <color rgb="FF000000"/>
        <rFont val="Times New Roman"/>
        <family val="1"/>
        <charset val="204"/>
      </rPr>
      <t>)</t>
    </r>
  </si>
  <si>
    <t>engines of combines and self-propelled machines</t>
  </si>
  <si>
    <t>electric motors and electrical installations</t>
  </si>
  <si>
    <t>working cattle in terms of mechanical force</t>
  </si>
  <si>
    <t>engines of tractors</t>
  </si>
  <si>
    <t>equipment for renewable energy production</t>
  </si>
  <si>
    <t>бурякозбиральні
(без машин для обрізання бурячиння)</t>
  </si>
  <si>
    <t xml:space="preserve">Equipment that transforms the energy of:   </t>
  </si>
  <si>
    <r>
      <t xml:space="preserve">Тракторні причепи/
</t>
    </r>
    <r>
      <rPr>
        <i/>
        <sz val="12"/>
        <color theme="1"/>
        <rFont val="Times New Roman"/>
        <family val="1"/>
        <charset val="204"/>
      </rPr>
      <t>Tractor trailers</t>
    </r>
  </si>
  <si>
    <r>
      <t xml:space="preserve">(штук/ </t>
    </r>
    <r>
      <rPr>
        <i/>
        <sz val="10"/>
        <color theme="1"/>
        <rFont val="Times New Roman"/>
        <family val="1"/>
        <charset val="204"/>
      </rPr>
      <t>pieces</t>
    </r>
    <r>
      <rPr>
        <sz val="10"/>
        <color theme="1"/>
        <rFont val="Times New Roman"/>
        <family val="1"/>
        <charset val="204"/>
      </rPr>
      <t>)</t>
    </r>
  </si>
  <si>
    <r>
      <t xml:space="preserve">(штук/ </t>
    </r>
    <r>
      <rPr>
        <i/>
        <sz val="10"/>
        <color rgb="FF000000"/>
        <rFont val="Times New Roman"/>
        <family val="1"/>
        <charset val="204"/>
      </rPr>
      <t>pieces</t>
    </r>
    <r>
      <rPr>
        <sz val="10"/>
        <color rgb="FF000000"/>
        <rFont val="Times New Roman"/>
        <family val="1"/>
        <charset val="204"/>
      </rPr>
      <t>)</t>
    </r>
  </si>
  <si>
    <t>Press-packers, including pickup presses</t>
  </si>
  <si>
    <t>Feed distributors for:</t>
  </si>
  <si>
    <t>Enterprises which had agricultural lands</t>
  </si>
  <si>
    <t>Enterprises which didn't have agricultural lands</t>
  </si>
  <si>
    <t>incl.with an area of, ha</t>
  </si>
  <si>
    <r>
      <t xml:space="preserve">Кількість техніки, штук/
</t>
    </r>
    <r>
      <rPr>
        <b/>
        <i/>
        <sz val="12"/>
        <color theme="1"/>
        <rFont val="Times New Roman"/>
        <family val="1"/>
        <charset val="204"/>
      </rPr>
      <t xml:space="preserve"> Number of machinery, pieces</t>
    </r>
  </si>
  <si>
    <t>–</t>
  </si>
  <si>
    <t>-</t>
  </si>
  <si>
    <t>Наявність окремих видів сільськогосподарської техніки  за категоріями господарств у 2017 році</t>
  </si>
  <si>
    <t>Наявність сільськогосподарської техніки у сільськогосподарських  підприємствах за організаційно правовими формами господарювання  у 2017 році</t>
  </si>
  <si>
    <t>Наявність сільськогосподарської техніки  у сільськогосподарських підприємствах у 2017 році</t>
  </si>
  <si>
    <t xml:space="preserve">Наявність сільськогосподарської техніки у фермерських  господарствах у 2017 році </t>
  </si>
  <si>
    <t>Розподіл основних видів сільськогосподарської техніки у сільськогосподарських підприємствах за розміром сільськогосподарських угідь у 2017 році</t>
  </si>
  <si>
    <t>Енергетичні потужності в сільськогосподарських підприємствах за організаційно правовими формами господарювання у 2017 році</t>
  </si>
  <si>
    <t>Рух сільськогосподарської техніки у сільськогосподарських  підприємствах протягом 2017 року</t>
  </si>
  <si>
    <t>Рух сільськогосподарської техніки у фермерських господарствах  протягом 2017 року</t>
  </si>
  <si>
    <t>Наявність тракторів у сільськогосподарських підприємствах  за регіонами у 2017 році</t>
  </si>
  <si>
    <t>Наявність техніки загальногосподарського призначення  в сільськогосподарських підприємствах за регіонами у 2017 році</t>
  </si>
  <si>
    <t>Наявність техніки для обробітку ґрунту в сільськогосподарських  підприємствах за регіонами у 2017 році</t>
  </si>
  <si>
    <t>Наявність техніки для посіву і садіння та для внесення добрив  у сільськогосподарських підприємствах за регіонами у 2017 році</t>
  </si>
  <si>
    <t>Наявність іригаційного обладнання у сільськогосподарських  підприємствах за регіонами у 2017 році</t>
  </si>
  <si>
    <t>Наявність комбайнів і збиральних машин у сільськогосподарських підприємствах за регіонами у 2017 році</t>
  </si>
  <si>
    <t>Наявність іншої збиральної техніки та техніки для післяурожайних робіт у сільськогосподарських підприємствах за регіонами у 2017 році</t>
  </si>
  <si>
    <t>Наявність техніки для тваринництва у сільськогосподарських  підприємствах за регіонами у 2017 році</t>
  </si>
  <si>
    <t>Рух тракторів у сільськогосподарських підприємствах за регіонами протягом 2017 року</t>
  </si>
  <si>
    <t>Рух вантажних та вантажно-пасажирських автомобілів у сільськогосподарських підприємствах за регіонами протягом 2017 року</t>
  </si>
  <si>
    <t>Рух зернозбиральних комбайнів  у сільськогосподарських  підприємствах за регіонами протягом 2017 року</t>
  </si>
  <si>
    <t>Наявність тракторів у фермерських господарствах за регіонами  у 2017 році</t>
  </si>
  <si>
    <t>Наявність техніки загальногосподарського призначення  в фермерських господарствах за регіонами у 2017 році</t>
  </si>
  <si>
    <t>Наявність техніки для обробітку ґрунту в фермерських господарствах за регіонами у 2017 році</t>
  </si>
  <si>
    <t>Наявність техніки для посіву і садіння та для внесення добрив  у фермерських господарствах за регіонами у 2017 році</t>
  </si>
  <si>
    <t>Наявність комбайнів і збиральних машин у фермерських господарствах за регіонами у 2017 році</t>
  </si>
  <si>
    <t>Наявність іншої збиральної техніки та техніки для післяурожайних робіт у фермерських господарствах за регіонами у 2017 році</t>
  </si>
  <si>
    <t>Енергетичні потужності в сільськогосподарських підприємствах за регіонами у 2017 році</t>
  </si>
  <si>
    <t>Енергетичні потужності у фермерських господарствах за регіонами  у 2017 році</t>
  </si>
  <si>
    <t>Contents</t>
  </si>
  <si>
    <t>Зміст</t>
  </si>
  <si>
    <t>Стор./Page</t>
  </si>
  <si>
    <t>Availability of certain types of agricultural machinery by types of agricultural holdings in 2017</t>
  </si>
  <si>
    <t xml:space="preserve">Availability of agricultural machinery at agricultural enterprises by organizational and legal forms of business in 2017 </t>
  </si>
  <si>
    <t>Availability of agricultural machinery at private farms in 2017</t>
  </si>
  <si>
    <t>Distribution of the main types of agricultural machinery at agricultural enterprises by size of agricultural land in 2017</t>
  </si>
  <si>
    <t>Energy capacities at agricultural enterprises by organizational and legal forms of business in 2017</t>
  </si>
  <si>
    <t>Availability of tractors at agricultural enterprises by region in 2017</t>
  </si>
  <si>
    <t>Availability of general-purpose machinery and equipment  at agricultural enterprises by region in 2017</t>
  </si>
  <si>
    <t>Availability of machinery and equipment for tillage
at agricultural enterprises by region in 2017</t>
  </si>
  <si>
    <t>Availability of seeding, planting and fertilizing machinery and equipment at agricultural enterprises by region in 2017</t>
  </si>
  <si>
    <t>Availability of irrigation equipment at agricultural enterprises by region in 2017</t>
  </si>
  <si>
    <t>Availability of combine and machine harvesters at agricultural enterprises by region in 2017</t>
  </si>
  <si>
    <t>Availability of livestock machinery and equipment at agricultural enterprises by region in 2017</t>
  </si>
  <si>
    <t>Availability of tractors at private farms by region in 2017</t>
  </si>
  <si>
    <t>Availability of general-purpose machinery and equipment  at  private farms by region in 2017</t>
  </si>
  <si>
    <t>Availability of  machinery and equipment  for tillage at private farms by region in 2017</t>
  </si>
  <si>
    <t>Availability of seeding, planting and fertilizing machinery and equipment at private farms by region in 2017</t>
  </si>
  <si>
    <t>Availability of combine and machine harvesters at private farms by region in 2017</t>
  </si>
  <si>
    <t>Energy capacities at agricultural enterprises by region in 2017</t>
  </si>
  <si>
    <t>Energy capacities at private farms by region in 2017</t>
  </si>
  <si>
    <t>Наявність сільськогосподарської техніки та енергетичних потужностей у сільському господарстві у 2017 році</t>
  </si>
  <si>
    <t>Availability of agricultural machinery and energy capacities at agricultural in 2017</t>
  </si>
  <si>
    <r>
      <t xml:space="preserve">Всього, штук/ </t>
    </r>
    <r>
      <rPr>
        <i/>
        <sz val="12"/>
        <color theme="1"/>
        <rFont val="Times New Roman"/>
        <family val="1"/>
        <charset val="204"/>
      </rPr>
      <t>Total, pcs</t>
    </r>
  </si>
  <si>
    <t>інші механічні двигуни</t>
  </si>
  <si>
    <t xml:space="preserve">двигуни автомобілів </t>
  </si>
  <si>
    <r>
      <t xml:space="preserve">1 </t>
    </r>
    <r>
      <rPr>
        <sz val="10"/>
        <color indexed="8"/>
        <rFont val="Times New Roman"/>
        <family val="1"/>
        <charset val="204"/>
      </rPr>
      <t xml:space="preserve">Дані наведено без урахування тимчасово окупованої території Автономної Республіки Крим, м. Севастополя та  частини тимчасово окупованих територій у Донецькій та Луганській областях. / 
</t>
    </r>
    <r>
      <rPr>
        <i/>
        <sz val="10"/>
        <color indexed="8"/>
        <rFont val="Times New Roman"/>
        <family val="1"/>
        <charset val="204"/>
      </rPr>
      <t>Data exclude the temporarily occupied territory of the Autonomous Republic of Crimea, the city of Sevastopol and a part of temporarily occupied territories in the Donetsk and Luhansk regions.</t>
    </r>
  </si>
  <si>
    <r>
      <t xml:space="preserve">Сільськогосподарські підприємства/ 
</t>
    </r>
    <r>
      <rPr>
        <i/>
        <sz val="12"/>
        <color theme="1"/>
        <rFont val="Times New Roman"/>
        <family val="1"/>
        <charset val="204"/>
      </rPr>
      <t xml:space="preserve">Agricultural enterprises </t>
    </r>
  </si>
  <si>
    <r>
      <t xml:space="preserve">Господарства населення/
 </t>
    </r>
    <r>
      <rPr>
        <i/>
        <sz val="12"/>
        <color theme="1"/>
        <rFont val="Times New Roman"/>
        <family val="1"/>
        <charset val="204"/>
      </rPr>
      <t>Households</t>
    </r>
  </si>
  <si>
    <r>
      <t xml:space="preserve">кількість одиниць техніки*, 
штук/
</t>
    </r>
    <r>
      <rPr>
        <i/>
        <sz val="12"/>
        <color theme="1"/>
        <rFont val="Times New Roman"/>
        <family val="1"/>
        <charset val="204"/>
      </rPr>
      <t>number of machinery units*, pcs</t>
    </r>
  </si>
  <si>
    <r>
      <t xml:space="preserve">частка домогосподарств, 
що мали техніку, %/
</t>
    </r>
    <r>
      <rPr>
        <i/>
        <sz val="12"/>
        <color theme="1"/>
        <rFont val="Times New Roman"/>
        <family val="1"/>
        <charset val="204"/>
      </rPr>
      <t>share of households with machinery,%</t>
    </r>
  </si>
  <si>
    <r>
      <t xml:space="preserve">Сільськогосподарські під-приємства – всього/
</t>
    </r>
    <r>
      <rPr>
        <i/>
        <sz val="12"/>
        <color theme="1"/>
        <rFont val="Times New Roman"/>
        <family val="1"/>
        <charset val="204"/>
      </rPr>
      <t>Agricultural enterprises – total</t>
    </r>
  </si>
  <si>
    <r>
      <t xml:space="preserve">У тому числі/ </t>
    </r>
    <r>
      <rPr>
        <i/>
        <sz val="12"/>
        <color theme="1"/>
        <rFont val="Times New Roman"/>
        <family val="1"/>
        <charset val="204"/>
      </rPr>
      <t>Including</t>
    </r>
  </si>
  <si>
    <r>
      <t>Техніка для післяурожайних робіт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</si>
  <si>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rPr>
        <b/>
        <sz val="7"/>
        <color theme="1"/>
        <rFont val="Times New Roman"/>
        <family val="1"/>
        <charset val="204"/>
      </rPr>
      <t xml:space="preserve">  </t>
    </r>
    <r>
      <rPr>
        <b/>
        <sz val="14"/>
        <color theme="1"/>
        <rFont val="Times New Roman"/>
        <family val="1"/>
        <charset val="204"/>
      </rPr>
      <t>Наявність сільськогосподарської техніки у сільськогосподарських підприємствах  у 2017 році</t>
    </r>
    <r>
      <rPr>
        <b/>
        <vertAlign val="superscript"/>
        <sz val="14"/>
        <color theme="1"/>
        <rFont val="Times New Roman"/>
        <family val="1"/>
        <charset val="204"/>
      </rPr>
      <t>1</t>
    </r>
  </si>
  <si>
    <r>
      <t>Availability of agricultural machinery at agricultural enterprises in 2017</t>
    </r>
    <r>
      <rPr>
        <b/>
        <i/>
        <vertAlign val="superscript"/>
        <sz val="14"/>
        <color theme="1"/>
        <rFont val="Times New Roman"/>
        <family val="1"/>
        <charset val="204"/>
      </rPr>
      <t>1</t>
    </r>
  </si>
  <si>
    <r>
      <rPr>
        <b/>
        <sz val="7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Наявність сільськогосподарської техніки у фермерських господарствах у 2017 році</t>
    </r>
    <r>
      <rPr>
        <b/>
        <vertAlign val="superscript"/>
        <sz val="14"/>
        <color theme="1"/>
        <rFont val="Times New Roman"/>
        <family val="1"/>
        <charset val="204"/>
      </rPr>
      <t>1</t>
    </r>
    <r>
      <rPr>
        <b/>
        <i/>
        <sz val="14"/>
        <color theme="1"/>
        <rFont val="Times New Roman"/>
        <family val="1"/>
        <charset val="204"/>
      </rPr>
      <t xml:space="preserve">
Availability of agricultural machinery at private farms in 2017</t>
    </r>
    <r>
      <rPr>
        <b/>
        <i/>
        <vertAlign val="superscript"/>
        <sz val="14"/>
        <color theme="1"/>
        <rFont val="Times New Roman"/>
        <family val="1"/>
        <charset val="204"/>
      </rPr>
      <t>1</t>
    </r>
  </si>
  <si>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Розподіл основних видів сільськогосподарської техніки у сільськогосподарських підприємствах
 за розміром сільськогосподарських угідь у 2017 році</t>
    </r>
    <r>
      <rPr>
        <b/>
        <vertAlign val="superscript"/>
        <sz val="14"/>
        <color theme="1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color theme="1"/>
        <rFont val="Times New Roman"/>
        <family val="1"/>
        <charset val="204"/>
      </rPr>
      <t>Distribution of the main types of agricultural machinery at agricultural enterprises 
by size of agricultural land in 2017</t>
    </r>
    <r>
      <rPr>
        <b/>
        <i/>
        <vertAlign val="superscript"/>
        <sz val="14"/>
        <color theme="1"/>
        <rFont val="Times New Roman"/>
        <family val="1"/>
        <charset val="204"/>
      </rPr>
      <t>1</t>
    </r>
  </si>
  <si>
    <r>
      <t>Енергетичні потужності в сільськогосподарських підприємствах за організаційно-правовими формами господарювання у 2017 році</t>
    </r>
    <r>
      <rPr>
        <b/>
        <vertAlign val="superscript"/>
        <sz val="14"/>
        <color theme="1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color theme="1"/>
        <rFont val="Times New Roman"/>
        <family val="1"/>
        <charset val="204"/>
      </rPr>
      <t>Energy capacities at agricultural enterprises by organizational and legal forms of business in 2017</t>
    </r>
    <r>
      <rPr>
        <b/>
        <i/>
        <vertAlign val="superscript"/>
        <sz val="14"/>
        <color theme="1"/>
        <rFont val="Times New Roman"/>
        <family val="1"/>
        <charset val="204"/>
      </rPr>
      <t>1</t>
    </r>
    <r>
      <rPr>
        <b/>
        <i/>
        <sz val="14"/>
        <color theme="1"/>
        <rFont val="Times New Roman"/>
        <family val="1"/>
        <charset val="204"/>
      </rPr>
      <t xml:space="preserve"> </t>
    </r>
  </si>
  <si>
    <r>
      <t xml:space="preserve">Наявність на початок року/
</t>
    </r>
    <r>
      <rPr>
        <i/>
        <sz val="12"/>
        <color theme="1"/>
        <rFont val="Times New Roman"/>
        <family val="1"/>
        <charset val="204"/>
      </rPr>
      <t>Availability at the beginning of the year</t>
    </r>
  </si>
  <si>
    <r>
      <t xml:space="preserve">Надійшло протягом року/
</t>
    </r>
    <r>
      <rPr>
        <i/>
        <sz val="12"/>
        <color theme="1"/>
        <rFont val="Times New Roman"/>
        <family val="1"/>
        <charset val="204"/>
      </rPr>
      <t>Received during the year</t>
    </r>
  </si>
  <si>
    <r>
      <t xml:space="preserve">Вибуло протягом року/
</t>
    </r>
    <r>
      <rPr>
        <i/>
        <sz val="12"/>
        <color theme="1"/>
        <rFont val="Times New Roman"/>
        <family val="1"/>
        <charset val="204"/>
      </rPr>
      <t>Disposed during the year</t>
    </r>
  </si>
  <si>
    <r>
      <t xml:space="preserve">Наявність на кінець року/
</t>
    </r>
    <r>
      <rPr>
        <i/>
        <sz val="12"/>
        <color theme="1"/>
        <rFont val="Times New Roman"/>
        <family val="1"/>
        <charset val="204"/>
      </rPr>
      <t>Availability at the end of the year</t>
    </r>
  </si>
  <si>
    <r>
      <t xml:space="preserve">всього/
</t>
    </r>
    <r>
      <rPr>
        <i/>
        <sz val="12"/>
        <color theme="1"/>
        <rFont val="Times New Roman"/>
        <family val="1"/>
        <charset val="204"/>
      </rPr>
      <t>total</t>
    </r>
  </si>
  <si>
    <r>
      <t xml:space="preserve">списано у % до  наявності на початок року/
</t>
    </r>
    <r>
      <rPr>
        <i/>
        <sz val="12"/>
        <color theme="1"/>
        <rFont val="Times New Roman"/>
        <family val="1"/>
        <charset val="204"/>
      </rPr>
      <t>written off in % to availability at the beginning of the year</t>
    </r>
  </si>
  <si>
    <r>
      <t>Наявність тракторів у сільськогосподарських підприємствах за регіонами у 2017 році</t>
    </r>
    <r>
      <rPr>
        <b/>
        <vertAlign val="superscript"/>
        <sz val="14"/>
        <color theme="1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color theme="1"/>
        <rFont val="Times New Roman"/>
        <family val="1"/>
        <charset val="204"/>
      </rPr>
      <t>Availability of tractors at agricultural enterprises by region in 2017</t>
    </r>
    <r>
      <rPr>
        <b/>
        <i/>
        <vertAlign val="superscript"/>
        <sz val="14"/>
        <color theme="1"/>
        <rFont val="Times New Roman"/>
        <family val="1"/>
        <charset val="204"/>
      </rPr>
      <t>1</t>
    </r>
  </si>
  <si>
    <r>
      <t xml:space="preserve">Трактори – всього/
</t>
    </r>
    <r>
      <rPr>
        <i/>
        <sz val="12"/>
        <color theme="1"/>
        <rFont val="Times New Roman"/>
        <family val="1"/>
        <charset val="204"/>
      </rPr>
      <t xml:space="preserve">Tractors – total </t>
    </r>
  </si>
  <si>
    <r>
      <t xml:space="preserve">Трактори без змонтованих на них машин / 
</t>
    </r>
    <r>
      <rPr>
        <i/>
        <sz val="12"/>
        <color theme="1"/>
        <rFont val="Times New Roman"/>
        <family val="1"/>
        <charset val="204"/>
      </rPr>
      <t xml:space="preserve">Tractors without mounted machines </t>
    </r>
  </si>
  <si>
    <r>
      <t xml:space="preserve">колісні/
</t>
    </r>
    <r>
      <rPr>
        <i/>
        <sz val="12"/>
        <color theme="1"/>
        <rFont val="Times New Roman"/>
        <family val="1"/>
        <charset val="204"/>
      </rPr>
      <t>wheel tractors</t>
    </r>
  </si>
  <si>
    <r>
      <t xml:space="preserve">гусеничні/
</t>
    </r>
    <r>
      <rPr>
        <i/>
        <sz val="12"/>
        <color theme="1"/>
        <rFont val="Times New Roman"/>
        <family val="1"/>
        <charset val="204"/>
      </rPr>
      <t>track-laying tractors</t>
    </r>
  </si>
  <si>
    <r>
      <t xml:space="preserve">штук/
</t>
    </r>
    <r>
      <rPr>
        <i/>
        <sz val="12"/>
        <color rgb="FF000000"/>
        <rFont val="Times New Roman"/>
        <family val="1"/>
        <charset val="204"/>
      </rPr>
      <t>pieces</t>
    </r>
  </si>
  <si>
    <r>
      <t xml:space="preserve">у % до наявності на початок  року/
</t>
    </r>
    <r>
      <rPr>
        <i/>
        <sz val="12"/>
        <color theme="1"/>
        <rFont val="Times New Roman"/>
        <family val="1"/>
        <charset val="204"/>
      </rPr>
      <t>in % to availability at the beginning of the year</t>
    </r>
  </si>
  <si>
    <r>
      <t>(на кінець року/</t>
    </r>
    <r>
      <rPr>
        <i/>
        <sz val="10"/>
        <color rgb="FF000000"/>
        <rFont val="Times New Roman"/>
        <family val="1"/>
        <charset val="204"/>
      </rPr>
      <t>at the end of year</t>
    </r>
    <r>
      <rPr>
        <sz val="10"/>
        <color rgb="FF000000"/>
        <rFont val="Times New Roman"/>
        <family val="1"/>
        <charset val="204"/>
      </rPr>
      <t>)</t>
    </r>
  </si>
  <si>
    <r>
      <t xml:space="preserve">у % до наявності на початок року/
</t>
    </r>
    <r>
      <rPr>
        <i/>
        <sz val="12"/>
        <color theme="1"/>
        <rFont val="Times New Roman"/>
        <family val="1"/>
        <charset val="204"/>
      </rPr>
      <t>in % to availability at the beginning of the year</t>
    </r>
  </si>
  <si>
    <r>
      <t xml:space="preserve">Плуги/
</t>
    </r>
    <r>
      <rPr>
        <i/>
        <sz val="12"/>
        <color theme="1"/>
        <rFont val="Times New Roman"/>
        <family val="1"/>
        <charset val="204"/>
      </rPr>
      <t>Ploughs</t>
    </r>
  </si>
  <si>
    <r>
      <t xml:space="preserve">Культиватори/
</t>
    </r>
    <r>
      <rPr>
        <i/>
        <sz val="12"/>
        <color theme="1"/>
        <rFont val="Times New Roman"/>
        <family val="1"/>
        <charset val="204"/>
      </rPr>
      <t>Cultivators</t>
    </r>
  </si>
  <si>
    <r>
      <t xml:space="preserve">Борони/
</t>
    </r>
    <r>
      <rPr>
        <i/>
        <sz val="12"/>
        <color theme="1"/>
        <rFont val="Times New Roman"/>
        <family val="1"/>
        <charset val="204"/>
      </rPr>
      <t>Harrows</t>
    </r>
  </si>
  <si>
    <r>
      <t>Наявність іригаційного обладнання у сільськогосподарських підприємствах за регіонами у 2017 році</t>
    </r>
    <r>
      <rPr>
        <b/>
        <vertAlign val="superscript"/>
        <sz val="14"/>
        <color theme="1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color theme="1"/>
        <rFont val="Times New Roman"/>
        <family val="1"/>
        <charset val="204"/>
      </rPr>
      <t>Availability of irrigation equipment at agricultural enterprises by region in 2017</t>
    </r>
    <r>
      <rPr>
        <b/>
        <i/>
        <vertAlign val="superscript"/>
        <sz val="14"/>
        <color theme="1"/>
        <rFont val="Times New Roman"/>
        <family val="1"/>
        <charset val="204"/>
      </rPr>
      <t>1</t>
    </r>
  </si>
  <si>
    <r>
      <t>Іригаційне обладнання/</t>
    </r>
    <r>
      <rPr>
        <i/>
        <sz val="12"/>
        <color theme="1"/>
        <rFont val="Times New Roman"/>
        <family val="1"/>
        <charset val="204"/>
      </rPr>
      <t xml:space="preserve">
Irrigation equipment </t>
    </r>
  </si>
  <si>
    <r>
      <t xml:space="preserve">Із загальної кількості іригаційного обладнання/
</t>
    </r>
    <r>
      <rPr>
        <i/>
        <sz val="12"/>
        <color theme="1"/>
        <rFont val="Times New Roman"/>
        <family val="1"/>
        <charset val="204"/>
      </rPr>
      <t xml:space="preserve">From total number of irrigation equipment </t>
    </r>
  </si>
  <si>
    <r>
      <t>стаціонарне/</t>
    </r>
    <r>
      <rPr>
        <i/>
        <sz val="12"/>
        <color theme="1"/>
        <rFont val="Times New Roman"/>
        <family val="1"/>
        <charset val="204"/>
      </rPr>
      <t xml:space="preserve">
stationary</t>
    </r>
  </si>
  <si>
    <r>
      <t>пересувне/</t>
    </r>
    <r>
      <rPr>
        <i/>
        <sz val="12"/>
        <color theme="1"/>
        <rFont val="Times New Roman"/>
        <family val="1"/>
        <charset val="204"/>
      </rPr>
      <t xml:space="preserve">
mobile</t>
    </r>
  </si>
  <si>
    <r>
      <t>дощувальні машини/</t>
    </r>
    <r>
      <rPr>
        <i/>
        <sz val="12"/>
        <color theme="1"/>
        <rFont val="Times New Roman"/>
        <family val="1"/>
        <charset val="204"/>
      </rPr>
      <t xml:space="preserve">
water-sprinklers</t>
    </r>
  </si>
  <si>
    <r>
      <t>водяні насоси і насосні станції/</t>
    </r>
    <r>
      <rPr>
        <i/>
        <sz val="12"/>
        <color theme="1"/>
        <rFont val="Times New Roman"/>
        <family val="1"/>
        <charset val="204"/>
      </rPr>
      <t>water pumps and water-pumping stations</t>
    </r>
  </si>
  <si>
    <r>
      <t xml:space="preserve">Сінокосарки/
</t>
    </r>
    <r>
      <rPr>
        <i/>
        <sz val="12"/>
        <color theme="1"/>
        <rFont val="Times New Roman"/>
        <family val="1"/>
        <charset val="204"/>
      </rPr>
      <t>Mowing-machines</t>
    </r>
  </si>
  <si>
    <r>
      <t xml:space="preserve">Жатки валкові/
</t>
    </r>
    <r>
      <rPr>
        <i/>
        <sz val="12"/>
        <color theme="1"/>
        <rFont val="Times New Roman"/>
        <family val="1"/>
        <charset val="204"/>
      </rPr>
      <t>Ripper-binders</t>
    </r>
  </si>
  <si>
    <r>
      <t>Наявність тракторів у фермерських господарствах за регіонами у 2017 році</t>
    </r>
    <r>
      <rPr>
        <b/>
        <vertAlign val="superscript"/>
        <sz val="14"/>
        <color theme="1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color theme="1"/>
        <rFont val="Times New Roman"/>
        <family val="1"/>
        <charset val="204"/>
      </rPr>
      <t>Availability of tractors at private farms by region in 2017</t>
    </r>
    <r>
      <rPr>
        <b/>
        <i/>
        <vertAlign val="superscript"/>
        <sz val="14"/>
        <color theme="1"/>
        <rFont val="Times New Roman"/>
        <family val="1"/>
        <charset val="204"/>
      </rPr>
      <t>1</t>
    </r>
  </si>
  <si>
    <r>
      <t xml:space="preserve">У тому числі/
</t>
    </r>
    <r>
      <rPr>
        <i/>
        <sz val="12"/>
        <color theme="1"/>
        <rFont val="Times New Roman"/>
        <family val="1"/>
        <charset val="204"/>
      </rPr>
      <t>Including</t>
    </r>
  </si>
  <si>
    <r>
      <t xml:space="preserve">Трактори без змонтованих на них машин/
</t>
    </r>
    <r>
      <rPr>
        <i/>
        <sz val="12"/>
        <color theme="1"/>
        <rFont val="Times New Roman"/>
        <family val="1"/>
        <charset val="204"/>
      </rPr>
      <t xml:space="preserve">Tractors without mounted machines </t>
    </r>
  </si>
  <si>
    <r>
      <rPr>
        <sz val="12"/>
        <color theme="1"/>
        <rFont val="Times New Roman"/>
        <family val="1"/>
        <charset val="204"/>
      </rPr>
      <t>Вантажні та вантажно-пасажирські автомобілі/</t>
    </r>
    <r>
      <rPr>
        <i/>
        <sz val="12"/>
        <color theme="1"/>
        <rFont val="Times New Roman"/>
        <family val="1"/>
        <charset val="204"/>
      </rPr>
      <t xml:space="preserve">
Lorries, trucks, estate cars</t>
    </r>
  </si>
  <si>
    <r>
      <t xml:space="preserve">Тракторні причепи/
</t>
    </r>
    <r>
      <rPr>
        <i/>
        <sz val="12"/>
        <color theme="1"/>
        <rFont val="Times New Roman"/>
        <family val="1"/>
        <charset val="204"/>
      </rPr>
      <t xml:space="preserve">Tractor trailers </t>
    </r>
  </si>
  <si>
    <r>
      <t>Наявність комбайнів і збиральних машин у фермерських господарствах за регіонами у 2017році</t>
    </r>
    <r>
      <rPr>
        <b/>
        <vertAlign val="superscript"/>
        <sz val="14"/>
        <color theme="1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color theme="1"/>
        <rFont val="Times New Roman"/>
        <family val="1"/>
        <charset val="204"/>
      </rPr>
      <t>Availability of combine and machine harvesters at private farms by region in 2017</t>
    </r>
    <r>
      <rPr>
        <b/>
        <i/>
        <vertAlign val="superscript"/>
        <sz val="14"/>
        <color theme="1"/>
        <rFont val="Times New Roman"/>
        <family val="1"/>
        <charset val="204"/>
      </rPr>
      <t>1</t>
    </r>
  </si>
  <si>
    <r>
      <t xml:space="preserve">Бурякозбиральні комбайни і машини (без машин для обрізання бурячиння)/
</t>
    </r>
    <r>
      <rPr>
        <i/>
        <sz val="12"/>
        <color theme="1"/>
        <rFont val="Times New Roman"/>
        <family val="1"/>
        <charset val="204"/>
      </rPr>
      <t>Beet harvesters (except beet topping machines)</t>
    </r>
  </si>
  <si>
    <r>
      <t>Енергетичні потужності в сільськогосподарських підприємствах за регіонами у 2017 році</t>
    </r>
    <r>
      <rPr>
        <b/>
        <vertAlign val="superscript"/>
        <sz val="14"/>
        <color theme="1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color theme="1"/>
        <rFont val="Times New Roman"/>
        <family val="1"/>
        <charset val="204"/>
      </rPr>
      <t>Energy capacities at agricultural enterprises by region in 2017</t>
    </r>
    <r>
      <rPr>
        <b/>
        <i/>
        <vertAlign val="superscript"/>
        <sz val="14"/>
        <color theme="1"/>
        <rFont val="Times New Roman"/>
        <family val="1"/>
        <charset val="204"/>
      </rPr>
      <t>1</t>
    </r>
  </si>
  <si>
    <r>
      <t xml:space="preserve">(на кінець року, тис.кВт/ </t>
    </r>
    <r>
      <rPr>
        <i/>
        <sz val="10"/>
        <color rgb="FF000000"/>
        <rFont val="Times New Roman"/>
        <family val="1"/>
        <charset val="204"/>
      </rPr>
      <t>at the end of the year; thsd. kW</t>
    </r>
    <r>
      <rPr>
        <sz val="10"/>
        <color rgb="FF000000"/>
        <rFont val="Times New Roman"/>
        <family val="1"/>
        <charset val="204"/>
      </rPr>
      <t>)</t>
    </r>
  </si>
  <si>
    <r>
      <t xml:space="preserve">Енергетичні потужності – всього/
</t>
    </r>
    <r>
      <rPr>
        <i/>
        <sz val="12"/>
        <color rgb="FF000000"/>
        <rFont val="Times New Roman"/>
        <family val="1"/>
        <charset val="204"/>
      </rPr>
      <t>Energy capacities – total</t>
    </r>
  </si>
  <si>
    <r>
      <t xml:space="preserve">У тому числі/ </t>
    </r>
    <r>
      <rPr>
        <i/>
        <sz val="12"/>
        <color rgb="FF000000"/>
        <rFont val="Times New Roman"/>
        <family val="1"/>
        <charset val="204"/>
      </rPr>
      <t>Including</t>
    </r>
  </si>
  <si>
    <r>
      <t xml:space="preserve">двигуни тракторів/
</t>
    </r>
    <r>
      <rPr>
        <i/>
        <sz val="12"/>
        <color rgb="FF000000"/>
        <rFont val="Times New Roman"/>
        <family val="1"/>
        <charset val="204"/>
      </rPr>
      <t>engines of tractors</t>
    </r>
  </si>
  <si>
    <r>
      <t xml:space="preserve">двигуни комбайнів і самохідних машин/
</t>
    </r>
    <r>
      <rPr>
        <i/>
        <sz val="12"/>
        <color rgb="FF000000"/>
        <rFont val="Times New Roman"/>
        <family val="1"/>
        <charset val="204"/>
      </rPr>
      <t>engines of combines and self-propelled machines</t>
    </r>
  </si>
  <si>
    <r>
      <t xml:space="preserve">двигуни автомобілів/
</t>
    </r>
    <r>
      <rPr>
        <i/>
        <sz val="12"/>
        <color theme="1"/>
        <rFont val="Times New Roman"/>
        <family val="1"/>
        <charset val="204"/>
      </rPr>
      <t>car engines</t>
    </r>
  </si>
  <si>
    <r>
      <t xml:space="preserve">електродвигуни і електроустановки/
</t>
    </r>
    <r>
      <rPr>
        <i/>
        <sz val="12"/>
        <color rgb="FF000000"/>
        <rFont val="Times New Roman"/>
        <family val="1"/>
        <charset val="204"/>
      </rPr>
      <t>electric motors and electrical installations</t>
    </r>
  </si>
  <si>
    <r>
      <t>Донецька</t>
    </r>
    <r>
      <rPr>
        <vertAlign val="superscript"/>
        <sz val="12"/>
        <color theme="1"/>
        <rFont val="Times New Roman"/>
        <family val="1"/>
        <charset val="204"/>
      </rPr>
      <t>1</t>
    </r>
  </si>
  <si>
    <r>
      <t>Луганська</t>
    </r>
    <r>
      <rPr>
        <vertAlign val="superscript"/>
        <sz val="12"/>
        <color theme="1"/>
        <rFont val="Times New Roman"/>
        <family val="1"/>
        <charset val="204"/>
      </rPr>
      <t>1</t>
    </r>
  </si>
  <si>
    <r>
      <t>Енергетичні потужності у фермерських господарствах за регіонами у 2017 році</t>
    </r>
    <r>
      <rPr>
        <b/>
        <vertAlign val="superscript"/>
        <sz val="14"/>
        <color theme="1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color theme="1"/>
        <rFont val="Times New Roman"/>
        <family val="1"/>
        <charset val="204"/>
      </rPr>
      <t>Energy capacities at private farms by region in 2017</t>
    </r>
    <r>
      <rPr>
        <b/>
        <i/>
        <vertAlign val="superscript"/>
        <sz val="14"/>
        <color theme="1"/>
        <rFont val="Times New Roman"/>
        <family val="1"/>
        <charset val="204"/>
      </rPr>
      <t>1</t>
    </r>
  </si>
  <si>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Наявність комбайнів і збиральних машин у сільськогосподарських підприємствах  за регіонами у 2017 році</t>
    </r>
    <r>
      <rPr>
        <b/>
        <vertAlign val="superscript"/>
        <sz val="14"/>
        <color theme="1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color theme="1"/>
        <rFont val="Times New Roman"/>
        <family val="1"/>
        <charset val="204"/>
      </rPr>
      <t>Availability of combine and machine harvesters at agricultural enterprises by region in 2017</t>
    </r>
    <r>
      <rPr>
        <b/>
        <i/>
        <vertAlign val="superscript"/>
        <sz val="14"/>
        <color theme="1"/>
        <rFont val="Times New Roman"/>
        <family val="1"/>
        <charset val="204"/>
      </rPr>
      <t>1</t>
    </r>
  </si>
  <si>
    <r>
      <t xml:space="preserve">Льонозбиральні комбайни/
</t>
    </r>
    <r>
      <rPr>
        <i/>
        <sz val="12"/>
        <color theme="1"/>
        <rFont val="Times New Roman"/>
        <family val="1"/>
        <charset val="204"/>
      </rPr>
      <t xml:space="preserve">Flax </t>
    </r>
    <r>
      <rPr>
        <sz val="12"/>
        <color theme="1"/>
        <rFont val="Times New Roman"/>
        <family val="1"/>
        <charset val="204"/>
      </rPr>
      <t>c</t>
    </r>
    <r>
      <rPr>
        <i/>
        <sz val="12"/>
        <color theme="1"/>
        <rFont val="Times New Roman"/>
        <family val="1"/>
        <charset val="204"/>
      </rPr>
      <t>ombine harvesters</t>
    </r>
  </si>
  <si>
    <r>
      <t xml:space="preserve">Доїльні установки та апарати/
</t>
    </r>
    <r>
      <rPr>
        <i/>
        <sz val="12"/>
        <color rgb="FF000000"/>
        <rFont val="Times New Roman"/>
        <family val="1"/>
        <charset val="204"/>
      </rPr>
      <t>Milking and dairy equipment</t>
    </r>
  </si>
  <si>
    <r>
      <t xml:space="preserve">Очищувачі-охолоджувачі молока/
</t>
    </r>
    <r>
      <rPr>
        <i/>
        <sz val="12"/>
        <color rgb="FF000000"/>
        <rFont val="Times New Roman"/>
        <family val="1"/>
        <charset val="204"/>
      </rPr>
      <t>Milk cleaners, milk coolers</t>
    </r>
  </si>
  <si>
    <r>
      <t xml:space="preserve">Молочні сепаратори/
</t>
    </r>
    <r>
      <rPr>
        <i/>
        <sz val="12"/>
        <color rgb="FF000000"/>
        <rFont val="Times New Roman"/>
        <family val="1"/>
        <charset val="204"/>
      </rPr>
      <t>Cream separators</t>
    </r>
  </si>
  <si>
    <r>
      <t xml:space="preserve">Інкубатори/
</t>
    </r>
    <r>
      <rPr>
        <i/>
        <sz val="12"/>
        <color theme="1"/>
        <rFont val="Times New Roman"/>
        <family val="1"/>
        <charset val="204"/>
      </rPr>
      <t>Incubators</t>
    </r>
  </si>
  <si>
    <r>
      <t xml:space="preserve">Машини і механізми для приготування кормів/ 
</t>
    </r>
    <r>
      <rPr>
        <i/>
        <sz val="12"/>
        <color rgb="FF000000"/>
        <rFont val="Times New Roman"/>
        <family val="1"/>
        <charset val="204"/>
      </rPr>
      <t>Machinery for fodder’s cooking</t>
    </r>
  </si>
  <si>
    <r>
      <t xml:space="preserve">Роздавачі кормів/
</t>
    </r>
    <r>
      <rPr>
        <i/>
        <sz val="12"/>
        <color rgb="FF000000"/>
        <rFont val="Times New Roman"/>
        <family val="1"/>
        <charset val="204"/>
      </rPr>
      <t>Feed distributors for</t>
    </r>
  </si>
  <si>
    <r>
      <t xml:space="preserve">Транспортери для прибирання гною/
</t>
    </r>
    <r>
      <rPr>
        <i/>
        <sz val="12"/>
        <color rgb="FF000000"/>
        <rFont val="Times New Roman"/>
        <family val="1"/>
        <charset val="204"/>
      </rPr>
      <t>Manure conveyers</t>
    </r>
  </si>
  <si>
    <r>
      <t xml:space="preserve">для великої рогатої худоби/
</t>
    </r>
    <r>
      <rPr>
        <i/>
        <sz val="12"/>
        <color rgb="FF000000"/>
        <rFont val="Times New Roman"/>
        <family val="1"/>
        <charset val="204"/>
      </rPr>
      <t>cattle</t>
    </r>
  </si>
  <si>
    <r>
      <t xml:space="preserve">для свиней/
</t>
    </r>
    <r>
      <rPr>
        <i/>
        <sz val="12"/>
        <color rgb="FF000000"/>
        <rFont val="Times New Roman"/>
        <family val="1"/>
        <charset val="204"/>
      </rPr>
      <t>pigs</t>
    </r>
  </si>
  <si>
    <r>
      <t>(на кінець року/</t>
    </r>
    <r>
      <rPr>
        <i/>
        <sz val="10"/>
        <color theme="1"/>
        <rFont val="Times New Roman"/>
        <family val="1"/>
        <charset val="204"/>
      </rPr>
      <t>at the end of the year)</t>
    </r>
  </si>
  <si>
    <r>
      <t>(на кінець року; штук/</t>
    </r>
    <r>
      <rPr>
        <i/>
        <sz val="10"/>
        <color theme="1"/>
        <rFont val="Times New Roman"/>
        <family val="1"/>
        <charset val="204"/>
      </rPr>
      <t>at the end of the year; pieces)</t>
    </r>
  </si>
  <si>
    <r>
      <rPr>
        <sz val="10"/>
        <color theme="1"/>
        <rFont val="Times New Roman"/>
        <family val="1"/>
        <charset val="204"/>
      </rPr>
      <t>(на кінець року/</t>
    </r>
    <r>
      <rPr>
        <i/>
        <sz val="10"/>
        <color theme="1"/>
        <rFont val="Times New Roman"/>
        <family val="1"/>
        <charset val="204"/>
      </rPr>
      <t>at the end of the year</t>
    </r>
    <r>
      <rPr>
        <sz val="10"/>
        <color theme="1"/>
        <rFont val="Times New Roman"/>
        <family val="1"/>
        <charset val="204"/>
      </rPr>
      <t>)</t>
    </r>
  </si>
  <si>
    <r>
      <t xml:space="preserve">У % до наявності на початок року/
</t>
    </r>
    <r>
      <rPr>
        <i/>
        <sz val="12"/>
        <color theme="1"/>
        <rFont val="Times New Roman"/>
        <family val="1"/>
        <charset val="204"/>
      </rPr>
      <t>In % to availability at beginning of year</t>
    </r>
  </si>
  <si>
    <r>
      <rPr>
        <sz val="10"/>
        <color theme="1"/>
        <rFont val="Times New Roman"/>
        <family val="1"/>
        <charset val="204"/>
      </rPr>
      <t xml:space="preserve">(на кінець року/ </t>
    </r>
    <r>
      <rPr>
        <i/>
        <sz val="10"/>
        <color theme="1"/>
        <rFont val="Times New Roman"/>
        <family val="1"/>
        <charset val="204"/>
      </rPr>
      <t>at the end of the year</t>
    </r>
    <r>
      <rPr>
        <sz val="10"/>
        <color theme="1"/>
        <rFont val="Times New Roman"/>
        <family val="1"/>
        <charset val="204"/>
      </rPr>
      <t>)</t>
    </r>
  </si>
  <si>
    <r>
      <t>(на кінець року/</t>
    </r>
    <r>
      <rPr>
        <i/>
        <sz val="10"/>
        <color rgb="FF000000"/>
        <rFont val="Times New Roman"/>
        <family val="1"/>
        <charset val="204"/>
      </rPr>
      <t>at the end of the year</t>
    </r>
    <r>
      <rPr>
        <sz val="10"/>
        <color rgb="FF000000"/>
        <rFont val="Times New Roman"/>
        <family val="1"/>
        <charset val="204"/>
      </rPr>
      <t>)</t>
    </r>
  </si>
  <si>
    <r>
      <t xml:space="preserve">(на кінець року/ </t>
    </r>
    <r>
      <rPr>
        <i/>
        <sz val="10"/>
        <color rgb="FF000000"/>
        <rFont val="Times New Roman"/>
        <family val="1"/>
        <charset val="204"/>
      </rPr>
      <t>at the end of the year</t>
    </r>
    <r>
      <rPr>
        <sz val="10"/>
        <color rgb="FF000000"/>
        <rFont val="Times New Roman"/>
        <family val="1"/>
        <charset val="204"/>
      </rPr>
      <t>)</t>
    </r>
  </si>
  <si>
    <t>х</t>
  </si>
  <si>
    <r>
      <t xml:space="preserve">кількість одиниць техніки, 
</t>
    </r>
    <r>
      <rPr>
        <i/>
        <sz val="12"/>
        <color theme="1"/>
        <rFont val="Times New Roman"/>
        <family val="1"/>
        <charset val="204"/>
      </rPr>
      <t>штук/ number of machinery units, pcs</t>
    </r>
  </si>
  <si>
    <t xml:space="preserve">car engines </t>
  </si>
  <si>
    <t>other mechanical engines</t>
  </si>
  <si>
    <t>Seeders</t>
  </si>
  <si>
    <r>
      <t>Наявність окремих видів сільськогосподарської техніки за категоріями господарств у 2017 році</t>
    </r>
    <r>
      <rPr>
        <b/>
        <vertAlign val="superscript"/>
        <sz val="14"/>
        <color theme="1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color theme="1"/>
        <rFont val="Times New Roman"/>
        <family val="1"/>
        <charset val="204"/>
      </rPr>
      <t xml:space="preserve">Availability of </t>
    </r>
    <r>
      <rPr>
        <b/>
        <i/>
        <sz val="14"/>
        <rFont val="Times New Roman"/>
        <family val="1"/>
        <charset val="204"/>
      </rPr>
      <t>certain types</t>
    </r>
    <r>
      <rPr>
        <b/>
        <i/>
        <sz val="14"/>
        <color rgb="FFFF0000"/>
        <rFont val="Times New Roman"/>
        <family val="1"/>
        <charset val="204"/>
      </rPr>
      <t xml:space="preserve"> </t>
    </r>
    <r>
      <rPr>
        <b/>
        <i/>
        <sz val="14"/>
        <color theme="1"/>
        <rFont val="Times New Roman"/>
        <family val="1"/>
        <charset val="204"/>
      </rPr>
      <t>of agricultural machinery by types of agricultural holdings in 2017</t>
    </r>
    <r>
      <rPr>
        <b/>
        <i/>
        <vertAlign val="superscript"/>
        <sz val="14"/>
        <color theme="1"/>
        <rFont val="Times New Roman"/>
        <family val="1"/>
        <charset val="204"/>
      </rPr>
      <t>1</t>
    </r>
  </si>
  <si>
    <t>includingwith an area of, ha</t>
  </si>
  <si>
    <t>including for tractor</t>
  </si>
  <si>
    <t>including for self-propelled</t>
  </si>
  <si>
    <t>including for combines</t>
  </si>
  <si>
    <t>graine</t>
  </si>
  <si>
    <t>vegetables and melon graines</t>
  </si>
  <si>
    <t xml:space="preserve"> including for tractors</t>
  </si>
  <si>
    <t>Machines and equipment for irrigation</t>
  </si>
  <si>
    <t>машини і пристрої для поливу/
Machines and equipment for irrigation</t>
  </si>
  <si>
    <t>Machinery for seeding and planting</t>
  </si>
  <si>
    <t>seeders</t>
  </si>
  <si>
    <t>Combines and machines harvesters for</t>
  </si>
  <si>
    <r>
      <t xml:space="preserve">beet (except </t>
    </r>
    <r>
      <rPr>
        <i/>
        <sz val="12"/>
        <rFont val="Times New Roman"/>
        <family val="1"/>
        <charset val="204"/>
      </rPr>
      <t>beet tops cuttihg machines)</t>
    </r>
  </si>
  <si>
    <t>Availability of other harvesting and Post-harvest machinery and equipment at agricultural enterprises by region in 2017</t>
  </si>
  <si>
    <t>Availability of other harvesting and Post-harvest machinery and equipment at private farms by region in 2017</t>
  </si>
  <si>
    <r>
      <t xml:space="preserve">2 </t>
    </r>
    <r>
      <rPr>
        <sz val="10"/>
        <color theme="1"/>
        <rFont val="Times New Roman"/>
        <family val="1"/>
        <charset val="204"/>
      </rPr>
      <t xml:space="preserve">Тут і далі – молотарки, зерноочисні машини, сортувальні і калібрувальні машини і механізми./
</t>
    </r>
    <r>
      <rPr>
        <i/>
        <sz val="10"/>
        <color theme="1"/>
        <rFont val="Times New Roman"/>
        <family val="1"/>
        <charset val="204"/>
      </rPr>
      <t>Here after – treshers, grain cleaners, sorters and graders.</t>
    </r>
  </si>
  <si>
    <t>other renewable resources</t>
  </si>
  <si>
    <r>
      <t xml:space="preserve">У % до наявності на початок року/
</t>
    </r>
    <r>
      <rPr>
        <i/>
        <sz val="12"/>
        <rFont val="Times New Roman"/>
        <family val="1"/>
        <charset val="204"/>
      </rPr>
      <t>In % to availability at the beginning of the year</t>
    </r>
  </si>
  <si>
    <t>including for tractors</t>
  </si>
  <si>
    <t>Зернозбиральні комбайни/
Graine combine harvesters</t>
  </si>
  <si>
    <r>
      <rPr>
        <b/>
        <sz val="7"/>
        <rFont val="Times New Roman"/>
        <family val="1"/>
        <charset val="204"/>
      </rPr>
      <t xml:space="preserve">  </t>
    </r>
    <r>
      <rPr>
        <b/>
        <sz val="14"/>
        <rFont val="Times New Roman"/>
        <family val="1"/>
        <charset val="204"/>
      </rPr>
      <t>Наявність сільськогосподарської техніки у сільськогосподарських підприємствах за організаційно правовими формами господарювання у 2017 році</t>
    </r>
    <r>
      <rPr>
        <b/>
        <vertAlign val="superscript"/>
        <sz val="14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 xml:space="preserve">  Availability of agricultural machinery at agricultural enterprises  by organizational and legal forms of business in 2017</t>
    </r>
    <r>
      <rPr>
        <b/>
        <i/>
        <vertAlign val="superscript"/>
        <sz val="14"/>
        <rFont val="Times New Roman"/>
        <family val="1"/>
        <charset val="204"/>
      </rPr>
      <t>1</t>
    </r>
    <r>
      <rPr>
        <b/>
        <i/>
        <sz val="14"/>
        <rFont val="Times New Roman"/>
        <family val="1"/>
        <charset val="204"/>
      </rPr>
      <t xml:space="preserve"> </t>
    </r>
  </si>
  <si>
    <r>
      <t xml:space="preserve">Сільськогосподарські під-приємства – всього/
</t>
    </r>
    <r>
      <rPr>
        <i/>
        <sz val="12"/>
        <rFont val="Times New Roman"/>
        <family val="1"/>
        <charset val="204"/>
      </rPr>
      <t>Agricultural enterprises – total</t>
    </r>
  </si>
  <si>
    <r>
      <t xml:space="preserve">У тому числі/ </t>
    </r>
    <r>
      <rPr>
        <i/>
        <sz val="12"/>
        <rFont val="Times New Roman"/>
        <family val="1"/>
        <charset val="204"/>
      </rPr>
      <t>Including</t>
    </r>
  </si>
  <si>
    <r>
      <t xml:space="preserve">господарські товариства/ 
</t>
    </r>
    <r>
      <rPr>
        <i/>
        <sz val="12"/>
        <rFont val="Times New Roman"/>
        <family val="1"/>
        <charset val="204"/>
      </rPr>
      <t>business companies</t>
    </r>
  </si>
  <si>
    <r>
      <t xml:space="preserve">приватні підприємства/ </t>
    </r>
    <r>
      <rPr>
        <i/>
        <sz val="12"/>
        <rFont val="Times New Roman"/>
        <family val="1"/>
        <charset val="204"/>
      </rPr>
      <t>private enterprises</t>
    </r>
  </si>
  <si>
    <r>
      <t xml:space="preserve">кооперативи/ </t>
    </r>
    <r>
      <rPr>
        <i/>
        <sz val="12"/>
        <rFont val="Times New Roman"/>
        <family val="1"/>
        <charset val="204"/>
      </rPr>
      <t>cooperatives</t>
    </r>
  </si>
  <si>
    <r>
      <t xml:space="preserve">фермерські господарства/ </t>
    </r>
    <r>
      <rPr>
        <i/>
        <sz val="12"/>
        <rFont val="Times New Roman"/>
        <family val="1"/>
        <charset val="204"/>
      </rPr>
      <t>private farms</t>
    </r>
  </si>
  <si>
    <r>
      <t xml:space="preserve">державні підприємства/ </t>
    </r>
    <r>
      <rPr>
        <i/>
        <sz val="12"/>
        <rFont val="Times New Roman"/>
        <family val="1"/>
        <charset val="204"/>
      </rPr>
      <t xml:space="preserve">state enterprises </t>
    </r>
  </si>
  <si>
    <r>
      <t xml:space="preserve">підприємства інших організаційних форм/
</t>
    </r>
    <r>
      <rPr>
        <i/>
        <sz val="12"/>
        <rFont val="Times New Roman"/>
        <family val="1"/>
        <charset val="204"/>
      </rPr>
      <t>enterprises of other organizational forms</t>
    </r>
  </si>
  <si>
    <r>
      <t xml:space="preserve">у т.ч. куплено/
</t>
    </r>
    <r>
      <rPr>
        <i/>
        <sz val="12"/>
        <color theme="1"/>
        <rFont val="Times New Roman"/>
        <family val="1"/>
        <charset val="204"/>
      </rPr>
      <t>including purchased</t>
    </r>
  </si>
  <si>
    <r>
      <t xml:space="preserve">у т.ч. списано/
</t>
    </r>
    <r>
      <rPr>
        <i/>
        <sz val="12"/>
        <color theme="1"/>
        <rFont val="Times New Roman"/>
        <family val="1"/>
        <charset val="204"/>
      </rPr>
      <t>including written off</t>
    </r>
  </si>
  <si>
    <r>
      <t xml:space="preserve">куплено у % до надходження/
</t>
    </r>
    <r>
      <rPr>
        <i/>
        <sz val="12"/>
        <rFont val="Times New Roman"/>
        <family val="1"/>
        <charset val="204"/>
      </rPr>
      <t>purchased in % to received</t>
    </r>
  </si>
  <si>
    <r>
      <t xml:space="preserve">Наявність на початок року/
</t>
    </r>
    <r>
      <rPr>
        <i/>
        <sz val="12"/>
        <rFont val="Times New Roman"/>
        <family val="1"/>
        <charset val="204"/>
      </rPr>
      <t>Availability at the beginning of the year</t>
    </r>
  </si>
  <si>
    <r>
      <t xml:space="preserve">Надійшло протягом року/
</t>
    </r>
    <r>
      <rPr>
        <i/>
        <sz val="12"/>
        <rFont val="Times New Roman"/>
        <family val="1"/>
        <charset val="204"/>
      </rPr>
      <t>Received during the year</t>
    </r>
  </si>
  <si>
    <r>
      <t xml:space="preserve">Вибуло протягом року/
</t>
    </r>
    <r>
      <rPr>
        <i/>
        <sz val="12"/>
        <rFont val="Times New Roman"/>
        <family val="1"/>
        <charset val="204"/>
      </rPr>
      <t>Disposed during the year</t>
    </r>
  </si>
  <si>
    <r>
      <t xml:space="preserve">Наявність на кінець року/
</t>
    </r>
    <r>
      <rPr>
        <i/>
        <sz val="12"/>
        <rFont val="Times New Roman"/>
        <family val="1"/>
        <charset val="204"/>
      </rPr>
      <t>Availability at the end of the year</t>
    </r>
  </si>
  <si>
    <r>
      <t xml:space="preserve">всього/
</t>
    </r>
    <r>
      <rPr>
        <i/>
        <sz val="12"/>
        <rFont val="Times New Roman"/>
        <family val="1"/>
        <charset val="204"/>
      </rPr>
      <t>total</t>
    </r>
  </si>
  <si>
    <r>
      <t xml:space="preserve">куплено у % до надходження/
</t>
    </r>
    <r>
      <rPr>
        <i/>
        <sz val="12"/>
        <rFont val="Times New Roman"/>
        <family val="1"/>
        <charset val="204"/>
      </rPr>
      <t>purchased in% to received</t>
    </r>
  </si>
  <si>
    <r>
      <t xml:space="preserve">списано у % до  наявності на початок року/
</t>
    </r>
    <r>
      <rPr>
        <i/>
        <sz val="12"/>
        <rFont val="Times New Roman"/>
        <family val="1"/>
        <charset val="204"/>
      </rPr>
      <t>written off in % to availability at the beginning of the year</t>
    </r>
  </si>
  <si>
    <r>
      <t xml:space="preserve">у т.ч. куплено/
</t>
    </r>
    <r>
      <rPr>
        <i/>
        <sz val="12"/>
        <rFont val="Times New Roman"/>
        <family val="1"/>
        <charset val="204"/>
      </rPr>
      <t>including purchased</t>
    </r>
  </si>
  <si>
    <r>
      <t xml:space="preserve">у т.ч. списано/
</t>
    </r>
    <r>
      <rPr>
        <i/>
        <sz val="12"/>
        <rFont val="Times New Roman"/>
        <family val="1"/>
        <charset val="204"/>
      </rPr>
      <t>including written off</t>
    </r>
  </si>
  <si>
    <r>
      <rPr>
        <b/>
        <sz val="7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Рух сільськогосподарської техніки у фермерських господарствах протягом 2017 року</t>
    </r>
    <r>
      <rPr>
        <b/>
        <vertAlign val="superscript"/>
        <sz val="14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>Movement of agricultural machinery at privat farms in 2017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</si>
  <si>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Рух сільськогосподарської техніки у сільськогосподарських підприємствах протягом 2017 року</t>
    </r>
    <r>
      <rPr>
        <b/>
        <vertAlign val="superscript"/>
        <sz val="14"/>
        <color theme="1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>Movement of agricultu</t>
    </r>
    <r>
      <rPr>
        <b/>
        <i/>
        <sz val="14"/>
        <color theme="1"/>
        <rFont val="Times New Roman"/>
        <family val="1"/>
        <charset val="204"/>
      </rPr>
      <t xml:space="preserve">ral machinery at agricultural enterprises </t>
    </r>
    <r>
      <rPr>
        <b/>
        <i/>
        <sz val="14"/>
        <rFont val="Times New Roman"/>
        <family val="1"/>
        <charset val="204"/>
      </rPr>
      <t>in</t>
    </r>
    <r>
      <rPr>
        <b/>
        <i/>
        <sz val="14"/>
        <color theme="1"/>
        <rFont val="Times New Roman"/>
        <family val="1"/>
        <charset val="204"/>
      </rPr>
      <t xml:space="preserve"> 2017</t>
    </r>
    <r>
      <rPr>
        <b/>
        <i/>
        <vertAlign val="superscript"/>
        <sz val="14"/>
        <color theme="1"/>
        <rFont val="Times New Roman"/>
        <family val="1"/>
        <charset val="204"/>
      </rPr>
      <t>1</t>
    </r>
  </si>
  <si>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Наявність техніки загальногосподарського призначення в сільськогосподарських підприємствах за регіонами у 2017 році</t>
    </r>
    <r>
      <rPr>
        <b/>
        <vertAlign val="superscript"/>
        <sz val="14"/>
        <color theme="1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color theme="1"/>
        <rFont val="Times New Roman"/>
        <family val="1"/>
        <charset val="204"/>
      </rPr>
      <t xml:space="preserve">Availability of </t>
    </r>
    <r>
      <rPr>
        <b/>
        <i/>
        <sz val="14"/>
        <rFont val="Times New Roman"/>
        <family val="1"/>
        <charset val="204"/>
      </rPr>
      <t>general-purpose</t>
    </r>
    <r>
      <rPr>
        <b/>
        <i/>
        <sz val="14"/>
        <color theme="1"/>
        <rFont val="Times New Roman"/>
        <family val="1"/>
        <charset val="204"/>
      </rPr>
      <t xml:space="preserve"> machinery and equipment
at agricultural enterprises by region in 2017</t>
    </r>
    <r>
      <rPr>
        <b/>
        <i/>
        <vertAlign val="superscript"/>
        <sz val="14"/>
        <color theme="1"/>
        <rFont val="Times New Roman"/>
        <family val="1"/>
        <charset val="204"/>
      </rPr>
      <t>1</t>
    </r>
  </si>
  <si>
    <r>
      <rPr>
        <b/>
        <sz val="7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Наявність техніки для обробітку ґрунту в сільськогосподарських підприємствах  за регіонами у 2017 році</t>
    </r>
    <r>
      <rPr>
        <b/>
        <vertAlign val="superscript"/>
        <sz val="14"/>
        <color theme="1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color theme="1"/>
        <rFont val="Times New Roman"/>
        <family val="1"/>
        <charset val="204"/>
      </rPr>
      <t>Availability of machinery and equipment</t>
    </r>
    <r>
      <rPr>
        <b/>
        <i/>
        <sz val="14"/>
        <color rgb="FFFF0000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for tillage</t>
    </r>
    <r>
      <rPr>
        <b/>
        <i/>
        <sz val="14"/>
        <color theme="1"/>
        <rFont val="Times New Roman"/>
        <family val="1"/>
        <charset val="204"/>
      </rPr>
      <t>at agricultural enterprises by region in 2017</t>
    </r>
    <r>
      <rPr>
        <b/>
        <i/>
        <vertAlign val="superscript"/>
        <sz val="14"/>
        <color theme="1"/>
        <rFont val="Times New Roman"/>
        <family val="1"/>
        <charset val="204"/>
      </rPr>
      <t>1</t>
    </r>
  </si>
  <si>
    <r>
      <rPr>
        <b/>
        <sz val="7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Наявність техніки для посіву і садіння та для внесення добрив у сільськогосподарських підприємствах за регіонами у 2017 році</t>
    </r>
    <r>
      <rPr>
        <b/>
        <vertAlign val="superscript"/>
        <sz val="14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>Availability of seeding, planting and fertilizing machinery and equipmentat agricultural enterprises by region in 2017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</si>
  <si>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(на кінець року/</t>
    </r>
    <r>
      <rPr>
        <i/>
        <sz val="10"/>
        <rFont val="Times New Roman"/>
        <family val="1"/>
        <charset val="204"/>
      </rPr>
      <t>at the end of the year</t>
    </r>
    <r>
      <rPr>
        <sz val="10"/>
        <rFont val="Times New Roman"/>
        <family val="1"/>
        <charset val="204"/>
      </rPr>
      <t>)</t>
    </r>
  </si>
  <si>
    <r>
      <t xml:space="preserve">Картоплесаджалки/
</t>
    </r>
    <r>
      <rPr>
        <i/>
        <sz val="12"/>
        <rFont val="Times New Roman"/>
        <family val="1"/>
        <charset val="204"/>
      </rPr>
      <t>Potato-planters</t>
    </r>
  </si>
  <si>
    <r>
      <t>Інші машини для посіву і садіння/</t>
    </r>
    <r>
      <rPr>
        <i/>
        <sz val="12"/>
        <rFont val="Times New Roman"/>
        <family val="1"/>
        <charset val="204"/>
      </rPr>
      <t>Other machinery for seeding and lanting/landing</t>
    </r>
  </si>
  <si>
    <r>
      <t xml:space="preserve">Розкидачі гною і добрив/
</t>
    </r>
    <r>
      <rPr>
        <i/>
        <sz val="12"/>
        <rFont val="Times New Roman"/>
        <family val="1"/>
        <charset val="204"/>
      </rPr>
      <t>Spreaders of manure and fertilizers</t>
    </r>
  </si>
  <si>
    <r>
      <t xml:space="preserve">штук/
</t>
    </r>
    <r>
      <rPr>
        <i/>
        <sz val="12"/>
        <rFont val="Times New Roman"/>
        <family val="1"/>
        <charset val="204"/>
      </rPr>
      <t>pieces</t>
    </r>
  </si>
  <si>
    <r>
      <t xml:space="preserve">у % до наявності на початок  року/
</t>
    </r>
    <r>
      <rPr>
        <i/>
        <sz val="12"/>
        <rFont val="Times New Roman"/>
        <family val="1"/>
        <charset val="204"/>
      </rPr>
      <t>in % to availability at the beginning of the year</t>
    </r>
  </si>
  <si>
    <r>
      <t xml:space="preserve">Машини і комбайни для збирання овочів і  баштанних культур/
</t>
    </r>
    <r>
      <rPr>
        <i/>
        <sz val="12"/>
        <color theme="1"/>
        <rFont val="Times New Roman"/>
        <family val="1"/>
        <charset val="204"/>
      </rPr>
      <t>Combine and machine harvesters for vegetables and melon graines</t>
    </r>
  </si>
  <si>
    <r>
      <t xml:space="preserve">Картоплезбиральні комбайни, вкл. rартоплекопачі /
</t>
    </r>
    <r>
      <rPr>
        <i/>
        <sz val="12"/>
        <color theme="1"/>
        <rFont val="Times New Roman"/>
        <family val="1"/>
        <charset val="204"/>
      </rPr>
      <t>Potato harvesters, including potato-diggers</t>
    </r>
  </si>
  <si>
    <r>
      <t xml:space="preserve">У т.ч. комбайни/ 
</t>
    </r>
    <r>
      <rPr>
        <i/>
        <sz val="12"/>
        <color theme="1"/>
        <rFont val="Times New Roman"/>
        <family val="1"/>
        <charset val="204"/>
      </rPr>
      <t>including combines</t>
    </r>
  </si>
  <si>
    <r>
      <t xml:space="preserve">Кукурудзозбиральні комбайни/
</t>
    </r>
    <r>
      <rPr>
        <i/>
        <sz val="12"/>
        <rFont val="Times New Roman"/>
        <family val="1"/>
        <charset val="204"/>
      </rPr>
      <t xml:space="preserve">Corn pickers/
Maize combine harvesters 
</t>
    </r>
  </si>
  <si>
    <r>
      <t xml:space="preserve">Зернозбиральні комбайни/ 
</t>
    </r>
    <r>
      <rPr>
        <i/>
        <sz val="12"/>
        <color theme="1"/>
        <rFont val="Times New Roman"/>
        <family val="1"/>
        <charset val="204"/>
      </rPr>
      <t xml:space="preserve">Graine combine harvesters 
</t>
    </r>
  </si>
  <si>
    <r>
      <t xml:space="preserve">Кормозбиральні комбайни, вкл. причіпні/
</t>
    </r>
    <r>
      <rPr>
        <i/>
        <sz val="12"/>
        <color theme="1"/>
        <rFont val="Times New Roman"/>
        <family val="1"/>
        <charset val="204"/>
      </rPr>
      <t>Fodder harvesters, including trailed harvesters</t>
    </r>
  </si>
  <si>
    <r>
      <t xml:space="preserve">У т.ч. тракторні/
</t>
    </r>
    <r>
      <rPr>
        <i/>
        <sz val="12"/>
        <color theme="1"/>
        <rFont val="Times New Roman"/>
        <family val="1"/>
        <charset val="204"/>
      </rPr>
      <t>including for tractors</t>
    </r>
  </si>
  <si>
    <r>
      <t xml:space="preserve">Прес-пакувальники, вкл. прес-підбирачі/
</t>
    </r>
    <r>
      <rPr>
        <i/>
        <sz val="12"/>
        <color theme="1"/>
        <rFont val="Times New Roman"/>
        <family val="1"/>
        <charset val="204"/>
      </rPr>
      <t>Press-packers, including pickup presses</t>
    </r>
  </si>
  <si>
    <r>
      <t xml:space="preserve">Техніка для післяурожайних робіт/
</t>
    </r>
    <r>
      <rPr>
        <i/>
        <sz val="12"/>
        <color theme="1"/>
        <rFont val="Times New Roman"/>
        <family val="1"/>
        <charset val="204"/>
      </rPr>
      <t>Post-harvest machinery and equipment</t>
    </r>
  </si>
  <si>
    <r>
      <t xml:space="preserve">У т.ч. самохідні/
</t>
    </r>
    <r>
      <rPr>
        <i/>
        <sz val="12"/>
        <color theme="1"/>
        <rFont val="Times New Roman"/>
        <family val="1"/>
        <charset val="204"/>
      </rPr>
      <t>including for self- propelled</t>
    </r>
  </si>
  <si>
    <r>
      <t>Наявність техніки для тваринництва у сільськогосподарських підприємствах  за регіонами у 2017 році</t>
    </r>
    <r>
      <rPr>
        <b/>
        <vertAlign val="superscript"/>
        <sz val="14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>Availability of livestock machinery and equipment at agricultural enterprises by region in 2017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</si>
  <si>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Рух тракторів у сільськогосподарських підприємствах за регіонами протягом 2017 року</t>
    </r>
    <r>
      <rPr>
        <b/>
        <vertAlign val="superscript"/>
        <sz val="14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>Movement of tractors at agricultural enterprises by regions in 2017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</si>
  <si>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rPr>
        <b/>
        <sz val="7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Рух вантажних та вантажно-пасажирських автомобілів у сільськогосподарських підприємствах
 за регіонами протягом 2017 року</t>
    </r>
    <r>
      <rPr>
        <b/>
        <vertAlign val="superscript"/>
        <sz val="14"/>
        <color theme="1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color theme="1"/>
        <rFont val="Times New Roman"/>
        <family val="1"/>
        <charset val="204"/>
      </rPr>
      <t xml:space="preserve">Movement of lorries, trucks, estate cars at agricultural enterprises by regions </t>
    </r>
    <r>
      <rPr>
        <b/>
        <i/>
        <sz val="14"/>
        <rFont val="Times New Roman"/>
        <family val="1"/>
        <charset val="204"/>
      </rPr>
      <t>in</t>
    </r>
    <r>
      <rPr>
        <b/>
        <i/>
        <sz val="14"/>
        <color theme="1"/>
        <rFont val="Times New Roman"/>
        <family val="1"/>
        <charset val="204"/>
      </rPr>
      <t xml:space="preserve"> 2017</t>
    </r>
    <r>
      <rPr>
        <b/>
        <i/>
        <vertAlign val="superscript"/>
        <sz val="14"/>
        <color theme="1"/>
        <rFont val="Times New Roman"/>
        <family val="1"/>
        <charset val="204"/>
      </rPr>
      <t>1</t>
    </r>
  </si>
  <si>
    <r>
      <t>Рух зернозбиральних комбайнів  у сільськогосподарських підприємствах за регіонами протягом 2017 року</t>
    </r>
    <r>
      <rPr>
        <b/>
        <vertAlign val="superscript"/>
        <sz val="14"/>
        <color theme="1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color theme="1"/>
        <rFont val="Times New Roman"/>
        <family val="1"/>
        <charset val="204"/>
      </rPr>
      <t>Movement of graine combine harvesters at agricultural enterprises by regions in 2017</t>
    </r>
    <r>
      <rPr>
        <b/>
        <i/>
        <vertAlign val="superscript"/>
        <sz val="14"/>
        <color theme="1"/>
        <rFont val="Times New Roman"/>
        <family val="1"/>
        <charset val="204"/>
      </rPr>
      <t>1</t>
    </r>
  </si>
  <si>
    <r>
      <t>Наявність техніки загальногосподарського призначення в фермерських господарствах за регіонами у 2017 році</t>
    </r>
    <r>
      <rPr>
        <b/>
        <vertAlign val="superscript"/>
        <sz val="14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>Availability of general-purpose machinery and equipment at private farms by region in 2017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</si>
  <si>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Наявність техніки для обробітку ґрунту в фермерських господарствах за регіонами у 2017 році</t>
    </r>
    <r>
      <rPr>
        <b/>
        <vertAlign val="superscript"/>
        <sz val="14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>Availability of  machinery and equipment  for tillageat private farms by region in 2017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</si>
  <si>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>Наявність техніки для посіву і садіння та для внесення добрив у фермерських господарствах за регіонами у 2017 році</t>
    </r>
    <r>
      <rPr>
        <b/>
        <vertAlign val="superscript"/>
        <sz val="14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 xml:space="preserve">
</t>
    </r>
    <r>
      <rPr>
        <b/>
        <i/>
        <sz val="14"/>
        <rFont val="Times New Roman"/>
        <family val="1"/>
        <charset val="204"/>
      </rPr>
      <t>Availability of seeding, planting and fertilizing machinery and equipmentat private farms by region in 2017</t>
    </r>
    <r>
      <rPr>
        <b/>
        <i/>
        <vertAlign val="superscript"/>
        <sz val="14"/>
        <rFont val="Times New Roman"/>
        <family val="1"/>
        <charset val="204"/>
      </rPr>
      <t>1</t>
    </r>
  </si>
  <si>
    <r>
      <t xml:space="preserve">Інші машини для посіву і садіння/
</t>
    </r>
    <r>
      <rPr>
        <i/>
        <sz val="12"/>
        <rFont val="Times New Roman"/>
        <family val="1"/>
        <charset val="204"/>
      </rPr>
      <t>Other machinery for seeding and planting/landing</t>
    </r>
  </si>
  <si>
    <r>
      <t xml:space="preserve">Зернозбиральні комбайни/ 
</t>
    </r>
    <r>
      <rPr>
        <i/>
        <sz val="12"/>
        <color theme="1"/>
        <rFont val="Times New Roman"/>
        <family val="1"/>
        <charset val="204"/>
      </rPr>
      <t>Graine combine harvesters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</si>
  <si>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Кукурудзозбиральні комбайни/
</t>
    </r>
    <r>
      <rPr>
        <i/>
        <sz val="12"/>
        <rFont val="Times New Roman"/>
        <family val="1"/>
        <charset val="204"/>
      </rPr>
      <t>Corn pickers
Maize combine harvesters</t>
    </r>
  </si>
  <si>
    <r>
      <t xml:space="preserve">Кормозбиральні комбайни, вкл. причіпні/
</t>
    </r>
    <r>
      <rPr>
        <i/>
        <sz val="12"/>
        <rFont val="Times New Roman"/>
        <family val="1"/>
        <charset val="204"/>
      </rPr>
      <t>Fodder harvesters, including trailed harvesters</t>
    </r>
  </si>
  <si>
    <r>
      <t xml:space="preserve">Картоплезбиральні комбайни, вкл. картоплекопачі /
</t>
    </r>
    <r>
      <rPr>
        <i/>
        <sz val="12"/>
        <color theme="1"/>
        <rFont val="Times New Roman"/>
        <family val="1"/>
        <charset val="204"/>
      </rPr>
      <t>Potato harvesters, including potato-diggers</t>
    </r>
  </si>
  <si>
    <r>
      <t>Наявність іншої збиральної техніки та техніки для післяурожайних робіт у фермерських господарствах за регіонами у 2017 році</t>
    </r>
    <r>
      <rPr>
        <b/>
        <vertAlign val="superscript"/>
        <sz val="14"/>
        <color theme="1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color theme="1"/>
        <rFont val="Times New Roman"/>
        <family val="1"/>
        <charset val="204"/>
      </rPr>
      <t>Availability of other harvesting and Post-harvest machinery and equipment at private farms by region in 2017</t>
    </r>
    <r>
      <rPr>
        <b/>
        <i/>
        <vertAlign val="superscript"/>
        <sz val="14"/>
        <color theme="1"/>
        <rFont val="Times New Roman"/>
        <family val="1"/>
        <charset val="204"/>
      </rPr>
      <t>1</t>
    </r>
  </si>
  <si>
    <r>
      <t xml:space="preserve">Сівалки/
</t>
    </r>
    <r>
      <rPr>
        <i/>
        <sz val="12"/>
        <rFont val="Times New Roman"/>
        <family val="1"/>
        <charset val="204"/>
      </rPr>
      <t>Seeders</t>
    </r>
  </si>
  <si>
    <r>
      <t xml:space="preserve">інші механічні двигуни/
</t>
    </r>
    <r>
      <rPr>
        <i/>
        <sz val="12"/>
        <rFont val="Times New Roman"/>
        <family val="1"/>
        <charset val="204"/>
      </rPr>
      <t>other mechanical engines</t>
    </r>
  </si>
  <si>
    <t>Movement of tractors at agricultural enterprises by regions in 2017</t>
  </si>
  <si>
    <t>Movement of lorries, trucks, estate cars at agricultural enterprises by regions in 2017</t>
  </si>
  <si>
    <t>Movement of graine combine harvesters at agricultural enterprises by regions in 2017</t>
  </si>
  <si>
    <t>Movement of agricultural machinery at privat farms in 2017</t>
  </si>
  <si>
    <t xml:space="preserve"> Movement of agricultural machinery at agricultural enterprises in 2017</t>
  </si>
  <si>
    <t>including for disk harrows</t>
  </si>
  <si>
    <r>
      <t xml:space="preserve">У т.ч. дискові/
</t>
    </r>
    <r>
      <rPr>
        <i/>
        <sz val="12"/>
        <color theme="1"/>
        <rFont val="Times New Roman"/>
        <family val="1"/>
        <charset val="204"/>
      </rPr>
      <t>including for disk harrows</t>
    </r>
  </si>
  <si>
    <r>
      <t xml:space="preserve">У т.ч. дискові/
</t>
    </r>
    <r>
      <rPr>
        <i/>
        <sz val="12"/>
        <color theme="1"/>
        <rFont val="Times New Roman"/>
        <family val="1"/>
        <charset val="204"/>
      </rPr>
      <t>Including for disk harrows</t>
    </r>
  </si>
  <si>
    <r>
      <t>…</t>
    </r>
    <r>
      <rPr>
        <vertAlign val="superscript"/>
        <sz val="12"/>
        <color indexed="8"/>
        <rFont val="Times New Roman"/>
        <family val="1"/>
        <charset val="204"/>
      </rPr>
      <t>2</t>
    </r>
  </si>
  <si>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Дані не оприлюднюються з метою забезпечення виконання вимог Закону України "Про державну статистику" щодо конфіденційності статистичної інформації. / 
</t>
    </r>
    <r>
      <rPr>
        <i/>
        <sz val="10"/>
        <color indexed="8"/>
        <rFont val="Times New Roman"/>
        <family val="1"/>
        <charset val="204"/>
      </rPr>
      <t>Data are not published in order to ensure compliance with the requirements of the Law of Ukraine "On the State Statistics" regarding confidentiality of statistical information.</t>
    </r>
  </si>
  <si>
    <r>
      <t>відносна стандартна похибка вибірки,
 % /</t>
    </r>
    <r>
      <rPr>
        <i/>
        <sz val="12"/>
        <color theme="1"/>
        <rFont val="Times New Roman"/>
        <family val="1"/>
        <charset val="204"/>
      </rPr>
      <t>relative standart deviation</t>
    </r>
    <r>
      <rPr>
        <sz val="12"/>
        <color theme="1"/>
        <rFont val="Times New Roman"/>
        <family val="1"/>
        <charset val="204"/>
      </rPr>
      <t xml:space="preserve">
(c</t>
    </r>
    <r>
      <rPr>
        <i/>
        <sz val="12"/>
        <color theme="1"/>
        <rFont val="Times New Roman"/>
        <family val="1"/>
        <charset val="204"/>
      </rPr>
      <t xml:space="preserve">oefficient of variation), % (CV) </t>
    </r>
  </si>
  <si>
    <r>
      <t>Post-harvest machinery and equipment</t>
    </r>
    <r>
      <rPr>
        <i/>
        <vertAlign val="superscript"/>
        <sz val="12"/>
        <color theme="1"/>
        <rFont val="Times New Roman"/>
        <family val="1"/>
        <charset val="204"/>
      </rPr>
      <t>2</t>
    </r>
  </si>
  <si>
    <r>
      <t>…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</si>
  <si>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rPr>
        <vertAlign val="superscript"/>
        <sz val="10"/>
        <color indexed="8"/>
        <rFont val="Times New Roman"/>
        <family val="1"/>
        <charset val="204"/>
      </rPr>
      <t>3</t>
    </r>
    <r>
      <rPr>
        <sz val="10"/>
        <color indexed="8"/>
        <rFont val="Times New Roman"/>
        <family val="1"/>
        <charset val="204"/>
      </rPr>
      <t xml:space="preserve"> Дані не оприлюднюються з метою забезпечення виконання вимог Закону України "Про державну статистику" щодо конфіденційності статистичної інформації. / 
</t>
    </r>
    <r>
      <rPr>
        <i/>
        <sz val="10"/>
        <color indexed="8"/>
        <rFont val="Times New Roman"/>
        <family val="1"/>
        <charset val="204"/>
      </rPr>
      <t>Data are not published in order to ensure compliance with the requirements of the Law of Ukraine "On the State Statistics" regarding confidentiality of statistical information.</t>
    </r>
  </si>
  <si>
    <r>
      <t xml:space="preserve">Наявність устаткування для виробництва відновлювальної енергії у сільськогосподарських підприємствах /                                                                                         </t>
    </r>
    <r>
      <rPr>
        <i/>
        <sz val="12"/>
        <color theme="1"/>
        <rFont val="Times New Roman"/>
        <family val="1"/>
        <charset val="204"/>
      </rPr>
      <t>Availability of equipment for renewable energy production at agricultural enterprises</t>
    </r>
  </si>
  <si>
    <r>
      <t xml:space="preserve">гранична похибка вибірки,
 штук 
</t>
    </r>
    <r>
      <rPr>
        <i/>
        <sz val="12"/>
        <color theme="1"/>
        <rFont val="Times New Roman"/>
        <family val="1"/>
        <charset val="204"/>
      </rPr>
      <t xml:space="preserve">/ limit sampling error </t>
    </r>
    <r>
      <rPr>
        <i/>
        <sz val="12"/>
        <rFont val="Times New Roman"/>
        <family val="1"/>
        <charset val="204"/>
      </rPr>
      <t xml:space="preserve">(margin of error) (LSE), pcs </t>
    </r>
  </si>
  <si>
    <r>
      <t>відносна стандартна похибка вибірки,
 % /</t>
    </r>
    <r>
      <rPr>
        <i/>
        <sz val="12"/>
        <color theme="1"/>
        <rFont val="Times New Roman"/>
        <family val="1"/>
        <charset val="204"/>
      </rPr>
      <t xml:space="preserve"> relative standart deviation (coefficient of variation), % (CV) </t>
    </r>
  </si>
  <si>
    <r>
      <t>Наявність іншої збиральної техніки та техніки для післяурожайних робіт у сільськогосподарських підприємствах за регіонами у 2017 році</t>
    </r>
    <r>
      <rPr>
        <b/>
        <vertAlign val="superscript"/>
        <sz val="14"/>
        <color theme="1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color theme="1"/>
        <rFont val="Times New Roman"/>
        <family val="1"/>
        <charset val="204"/>
      </rPr>
      <t>Availability of other harvesting and post-harvest machinery and equipment at agricultural enterprises by region in 2017</t>
    </r>
    <r>
      <rPr>
        <b/>
        <i/>
        <vertAlign val="superscript"/>
        <sz val="14"/>
        <color theme="1"/>
        <rFont val="Times New Roman"/>
        <family val="1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</si>
</sst>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Symbol"/>
      <family val="1"/>
      <charset val="2"/>
    </font>
    <font>
      <sz val="12"/>
      <color rgb="FF00000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vertAlign val="superscript"/>
      <sz val="8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b/>
      <i/>
      <vertAlign val="superscript"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vertAlign val="superscript"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7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i/>
      <vertAlign val="super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0" fillId="0" borderId="0" applyNumberFormat="0" applyFill="0" applyBorder="0" applyAlignment="0" applyProtection="0"/>
    <xf numFmtId="0" fontId="31" fillId="0" borderId="0"/>
  </cellStyleXfs>
  <cellXfs count="258">
    <xf numFmtId="0" fontId="0" fillId="0" borderId="0" xfId="0"/>
    <xf numFmtId="0" fontId="7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left" vertical="center" wrapText="1" inden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Font="1" applyBorder="1"/>
    <xf numFmtId="0" fontId="23" fillId="0" borderId="0" xfId="0" applyFont="1" applyBorder="1"/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indent="4"/>
    </xf>
    <xf numFmtId="0" fontId="13" fillId="0" borderId="0" xfId="0" applyFont="1" applyBorder="1" applyAlignment="1">
      <alignment vertical="center"/>
    </xf>
    <xf numFmtId="0" fontId="0" fillId="0" borderId="0" xfId="0" applyBorder="1" applyAlignment="1"/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indent="4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14" fillId="0" borderId="0" xfId="0" applyFont="1" applyBorder="1" applyAlignment="1">
      <alignment vertical="center" wrapText="1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 wrapText="1"/>
    </xf>
    <xf numFmtId="164" fontId="1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Fill="1" applyBorder="1" applyAlignment="1">
      <alignment horizontal="right" wrapText="1"/>
    </xf>
    <xf numFmtId="3" fontId="1" fillId="0" borderId="0" xfId="0" applyNumberFormat="1" applyFont="1" applyFill="1" applyBorder="1" applyAlignment="1">
      <alignment horizontal="right" wrapText="1"/>
    </xf>
    <xf numFmtId="164" fontId="8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wrapText="1"/>
    </xf>
    <xf numFmtId="164" fontId="8" fillId="0" borderId="0" xfId="0" applyNumberFormat="1" applyFont="1" applyBorder="1" applyAlignment="1">
      <alignment horizontal="right" vertical="center" indent="1"/>
    </xf>
    <xf numFmtId="164" fontId="1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/>
    <xf numFmtId="164" fontId="8" fillId="0" borderId="0" xfId="0" applyNumberFormat="1" applyFont="1" applyBorder="1" applyAlignment="1">
      <alignment horizontal="right" vertical="center"/>
    </xf>
    <xf numFmtId="0" fontId="29" fillId="0" borderId="0" xfId="0" applyFont="1"/>
    <xf numFmtId="0" fontId="29" fillId="0" borderId="0" xfId="1" applyFont="1" applyAlignment="1">
      <alignment horizontal="left" vertical="center" indent="4"/>
    </xf>
    <xf numFmtId="165" fontId="29" fillId="0" borderId="0" xfId="0" applyNumberFormat="1" applyFont="1" applyAlignment="1">
      <alignment wrapText="1"/>
    </xf>
    <xf numFmtId="165" fontId="29" fillId="0" borderId="0" xfId="1" applyNumberFormat="1" applyFont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 wrapText="1"/>
    </xf>
    <xf numFmtId="0" fontId="29" fillId="0" borderId="0" xfId="1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3" fontId="32" fillId="0" borderId="0" xfId="2" applyNumberFormat="1" applyFont="1" applyBorder="1" applyAlignment="1">
      <alignment horizontal="right" vertical="top"/>
    </xf>
    <xf numFmtId="3" fontId="0" fillId="0" borderId="0" xfId="0" applyNumberFormat="1" applyBorder="1"/>
    <xf numFmtId="0" fontId="1" fillId="0" borderId="0" xfId="0" applyFont="1" applyFill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left" vertical="center" indent="1"/>
    </xf>
    <xf numFmtId="164" fontId="0" fillId="0" borderId="0" xfId="0" applyNumberFormat="1" applyBorder="1"/>
    <xf numFmtId="0" fontId="0" fillId="0" borderId="0" xfId="0" applyFill="1" applyBorder="1"/>
    <xf numFmtId="0" fontId="14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 vertical="center" wrapText="1"/>
    </xf>
    <xf numFmtId="164" fontId="2" fillId="0" borderId="0" xfId="0" applyNumberFormat="1" applyFont="1" applyBorder="1" applyAlignment="1">
      <alignment wrapText="1"/>
    </xf>
    <xf numFmtId="164" fontId="6" fillId="0" borderId="0" xfId="0" applyNumberFormat="1" applyFont="1" applyBorder="1" applyAlignment="1">
      <alignment horizontal="right" vertical="center" indent="1"/>
    </xf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164" fontId="8" fillId="0" borderId="0" xfId="0" applyNumberFormat="1" applyFont="1" applyBorder="1" applyAlignment="1">
      <alignment horizontal="right" wrapText="1"/>
    </xf>
    <xf numFmtId="0" fontId="15" fillId="0" borderId="0" xfId="0" applyFont="1" applyBorder="1" applyAlignment="1">
      <alignment vertical="center" wrapText="1"/>
    </xf>
    <xf numFmtId="3" fontId="37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 indent="1"/>
    </xf>
    <xf numFmtId="0" fontId="37" fillId="0" borderId="0" xfId="0" applyFont="1" applyFill="1" applyBorder="1" applyAlignment="1"/>
    <xf numFmtId="165" fontId="1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/>
    <xf numFmtId="0" fontId="1" fillId="0" borderId="0" xfId="0" applyFont="1" applyBorder="1"/>
    <xf numFmtId="165" fontId="1" fillId="0" borderId="0" xfId="0" applyNumberFormat="1" applyFont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165" fontId="1" fillId="0" borderId="0" xfId="0" applyNumberFormat="1" applyFont="1" applyFill="1" applyBorder="1" applyAlignment="1">
      <alignment horizontal="right" vertical="center" wrapText="1"/>
    </xf>
    <xf numFmtId="49" fontId="1" fillId="0" borderId="0" xfId="0" applyNumberFormat="1" applyFont="1" applyBorder="1" applyAlignment="1">
      <alignment horizontal="right" vertical="center" wrapText="1"/>
    </xf>
    <xf numFmtId="0" fontId="37" fillId="0" borderId="0" xfId="0" applyFont="1" applyFill="1" applyBorder="1"/>
    <xf numFmtId="1" fontId="1" fillId="0" borderId="0" xfId="0" applyNumberFormat="1" applyFon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32" fillId="0" borderId="0" xfId="2" applyNumberFormat="1" applyFont="1" applyBorder="1" applyAlignment="1">
      <alignment horizontal="right" vertical="center"/>
    </xf>
    <xf numFmtId="164" fontId="2" fillId="0" borderId="0" xfId="0" applyNumberFormat="1" applyFont="1" applyBorder="1" applyAlignment="1"/>
    <xf numFmtId="164" fontId="1" fillId="0" borderId="0" xfId="0" applyNumberFormat="1" applyFont="1" applyBorder="1" applyAlignment="1"/>
    <xf numFmtId="3" fontId="2" fillId="0" borderId="0" xfId="0" applyNumberFormat="1" applyFont="1" applyBorder="1" applyAlignment="1">
      <alignment wrapText="1"/>
    </xf>
    <xf numFmtId="164" fontId="6" fillId="0" borderId="0" xfId="0" applyNumberFormat="1" applyFont="1" applyBorder="1" applyAlignment="1">
      <alignment wrapText="1"/>
    </xf>
    <xf numFmtId="3" fontId="1" fillId="0" borderId="0" xfId="0" applyNumberFormat="1" applyFont="1" applyBorder="1" applyAlignment="1">
      <alignment wrapText="1"/>
    </xf>
    <xf numFmtId="164" fontId="8" fillId="0" borderId="0" xfId="0" applyNumberFormat="1" applyFont="1" applyBorder="1" applyAlignment="1">
      <alignment wrapText="1"/>
    </xf>
    <xf numFmtId="0" fontId="6" fillId="0" borderId="0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8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3" fontId="1" fillId="0" borderId="7" xfId="0" applyNumberFormat="1" applyFont="1" applyBorder="1" applyAlignment="1">
      <alignment horizontal="right" wrapText="1"/>
    </xf>
    <xf numFmtId="0" fontId="1" fillId="0" borderId="7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horizontal="left" vertical="center" wrapText="1" indent="1"/>
    </xf>
    <xf numFmtId="164" fontId="1" fillId="0" borderId="7" xfId="0" applyNumberFormat="1" applyFont="1" applyBorder="1" applyAlignment="1">
      <alignment horizontal="right" wrapText="1"/>
    </xf>
    <xf numFmtId="0" fontId="22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 indent="1"/>
    </xf>
    <xf numFmtId="3" fontId="32" fillId="0" borderId="7" xfId="2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left" vertical="top" wrapText="1" indent="1"/>
    </xf>
    <xf numFmtId="0" fontId="1" fillId="0" borderId="10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left" vertical="top" wrapText="1" indent="2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 indent="1"/>
    </xf>
    <xf numFmtId="0" fontId="15" fillId="0" borderId="9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 indent="2"/>
    </xf>
    <xf numFmtId="0" fontId="1" fillId="0" borderId="8" xfId="0" applyFont="1" applyBorder="1" applyAlignment="1">
      <alignment vertical="top" wrapText="1"/>
    </xf>
    <xf numFmtId="3" fontId="1" fillId="0" borderId="7" xfId="0" applyNumberFormat="1" applyFont="1" applyBorder="1" applyAlignment="1">
      <alignment horizontal="right" vertical="center" wrapText="1"/>
    </xf>
    <xf numFmtId="165" fontId="1" fillId="0" borderId="7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wrapText="1" indent="1"/>
    </xf>
    <xf numFmtId="0" fontId="1" fillId="0" borderId="10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 indent="1"/>
    </xf>
    <xf numFmtId="0" fontId="22" fillId="0" borderId="1" xfId="0" applyFont="1" applyFill="1" applyBorder="1" applyAlignment="1">
      <alignment horizontal="left" vertical="center" wrapText="1" indent="1"/>
    </xf>
    <xf numFmtId="0" fontId="8" fillId="0" borderId="8" xfId="0" applyFont="1" applyBorder="1" applyAlignment="1">
      <alignment horizontal="left" vertical="center" wrapText="1" indent="1"/>
    </xf>
    <xf numFmtId="164" fontId="1" fillId="0" borderId="7" xfId="0" applyNumberFormat="1" applyFont="1" applyBorder="1"/>
    <xf numFmtId="164" fontId="1" fillId="0" borderId="7" xfId="0" applyNumberFormat="1" applyFont="1" applyBorder="1" applyAlignment="1">
      <alignment wrapText="1"/>
    </xf>
    <xf numFmtId="0" fontId="22" fillId="0" borderId="9" xfId="0" applyFont="1" applyFill="1" applyBorder="1" applyAlignment="1">
      <alignment horizontal="left" vertical="center" wrapText="1" inden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right" vertical="center" indent="1"/>
    </xf>
    <xf numFmtId="0" fontId="2" fillId="0" borderId="3" xfId="0" applyFont="1" applyBorder="1" applyAlignment="1">
      <alignment horizontal="left" vertical="center" wrapText="1" indent="1"/>
    </xf>
    <xf numFmtId="0" fontId="22" fillId="0" borderId="7" xfId="0" applyFont="1" applyFill="1" applyBorder="1" applyAlignment="1">
      <alignment horizontal="left" vertical="center" wrapText="1" indent="1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3" fontId="1" fillId="0" borderId="7" xfId="0" applyNumberFormat="1" applyFont="1" applyBorder="1" applyAlignment="1">
      <alignment wrapText="1"/>
    </xf>
    <xf numFmtId="164" fontId="1" fillId="0" borderId="7" xfId="0" applyNumberFormat="1" applyFont="1" applyBorder="1" applyAlignment="1"/>
    <xf numFmtId="0" fontId="8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" fillId="0" borderId="7" xfId="0" applyFont="1" applyFill="1" applyBorder="1"/>
    <xf numFmtId="0" fontId="37" fillId="0" borderId="7" xfId="0" applyFont="1" applyFill="1" applyBorder="1"/>
    <xf numFmtId="0" fontId="37" fillId="0" borderId="7" xfId="0" applyFont="1" applyFill="1" applyBorder="1" applyAlignment="1">
      <alignment horizontal="right"/>
    </xf>
    <xf numFmtId="165" fontId="28" fillId="0" borderId="0" xfId="0" applyNumberFormat="1" applyFont="1" applyBorder="1" applyAlignment="1">
      <alignment horizontal="right" vertical="center" wrapText="1"/>
    </xf>
    <xf numFmtId="3" fontId="29" fillId="0" borderId="0" xfId="0" applyNumberFormat="1" applyFont="1" applyBorder="1" applyAlignment="1">
      <alignment vertical="center" wrapText="1"/>
    </xf>
    <xf numFmtId="4" fontId="29" fillId="0" borderId="0" xfId="0" applyNumberFormat="1" applyFont="1" applyBorder="1" applyAlignment="1">
      <alignment vertical="center" wrapText="1"/>
    </xf>
    <xf numFmtId="164" fontId="29" fillId="0" borderId="0" xfId="0" applyNumberFormat="1" applyFont="1" applyBorder="1" applyAlignment="1">
      <alignment vertical="center" wrapText="1"/>
    </xf>
    <xf numFmtId="165" fontId="39" fillId="0" borderId="5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vertical="top" wrapText="1"/>
    </xf>
    <xf numFmtId="3" fontId="8" fillId="0" borderId="0" xfId="0" applyNumberFormat="1" applyFont="1" applyBorder="1" applyAlignment="1">
      <alignment vertical="center" wrapText="1"/>
    </xf>
    <xf numFmtId="3" fontId="1" fillId="0" borderId="0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wrapText="1"/>
    </xf>
    <xf numFmtId="164" fontId="2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right" wrapText="1"/>
    </xf>
    <xf numFmtId="1" fontId="1" fillId="0" borderId="0" xfId="0" applyNumberFormat="1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1" fontId="1" fillId="0" borderId="7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right"/>
    </xf>
    <xf numFmtId="0" fontId="1" fillId="0" borderId="2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left" vertical="top" wrapText="1" indent="2"/>
    </xf>
    <xf numFmtId="0" fontId="15" fillId="0" borderId="1" xfId="0" applyFont="1" applyFill="1" applyBorder="1" applyAlignment="1">
      <alignment horizontal="left" vertical="center" wrapText="1" inden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 indent="2"/>
    </xf>
    <xf numFmtId="0" fontId="40" fillId="0" borderId="1" xfId="0" applyFont="1" applyBorder="1" applyAlignment="1">
      <alignment horizontal="left" vertical="center" wrapText="1" indent="1"/>
    </xf>
    <xf numFmtId="0" fontId="29" fillId="0" borderId="2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29" fillId="0" borderId="6" xfId="0" applyFont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 indent="1"/>
    </xf>
    <xf numFmtId="1" fontId="1" fillId="0" borderId="0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1" fontId="1" fillId="0" borderId="7" xfId="0" applyNumberFormat="1" applyFont="1" applyBorder="1" applyAlignment="1">
      <alignment horizontal="right" vertical="center" wrapText="1"/>
    </xf>
    <xf numFmtId="3" fontId="1" fillId="0" borderId="7" xfId="0" applyNumberFormat="1" applyFont="1" applyFill="1" applyBorder="1" applyAlignment="1">
      <alignment horizontal="right" vertical="center" wrapText="1"/>
    </xf>
    <xf numFmtId="165" fontId="28" fillId="0" borderId="0" xfId="0" applyNumberFormat="1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4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29" fillId="0" borderId="6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29" fillId="0" borderId="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0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top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indent="1"/>
    </xf>
    <xf numFmtId="0" fontId="8" fillId="0" borderId="2" xfId="0" applyFont="1" applyBorder="1" applyAlignment="1">
      <alignment vertical="center"/>
    </xf>
    <xf numFmtId="0" fontId="41" fillId="0" borderId="0" xfId="0" applyFont="1" applyBorder="1" applyAlignment="1">
      <alignment horizontal="center" vertical="top" wrapText="1"/>
    </xf>
    <xf numFmtId="0" fontId="44" fillId="0" borderId="0" xfId="0" applyFont="1" applyBorder="1" applyAlignment="1">
      <alignment horizontal="right" vertical="center" wrapText="1"/>
    </xf>
    <xf numFmtId="0" fontId="29" fillId="0" borderId="2" xfId="0" applyFont="1" applyBorder="1" applyAlignment="1">
      <alignment vertical="center"/>
    </xf>
    <xf numFmtId="0" fontId="29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wrapText="1"/>
    </xf>
    <xf numFmtId="0" fontId="8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right" vertical="center"/>
    </xf>
    <xf numFmtId="0" fontId="15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35"/>
  <sheetViews>
    <sheetView topLeftCell="A16" workbookViewId="0">
      <selection activeCell="A20" sqref="A20"/>
    </sheetView>
  </sheetViews>
  <sheetFormatPr defaultRowHeight="15.75" x14ac:dyDescent="0.25"/>
  <cols>
    <col min="1" max="1" width="65.5703125" style="32" customWidth="1"/>
    <col min="2" max="2" width="7.5703125" style="30" customWidth="1"/>
    <col min="3" max="3" width="61.28515625" style="38" customWidth="1"/>
    <col min="4" max="16384" width="9.140625" style="30"/>
  </cols>
  <sheetData>
    <row r="2" spans="1:3" x14ac:dyDescent="0.25">
      <c r="A2" s="186" t="s">
        <v>275</v>
      </c>
      <c r="B2" s="186"/>
      <c r="C2" s="186"/>
    </row>
    <row r="3" spans="1:3" x14ac:dyDescent="0.25">
      <c r="A3" s="186" t="s">
        <v>276</v>
      </c>
      <c r="B3" s="186"/>
      <c r="C3" s="186"/>
    </row>
    <row r="5" spans="1:3" ht="31.5" x14ac:dyDescent="0.25">
      <c r="A5" s="35" t="s">
        <v>254</v>
      </c>
      <c r="B5" s="37" t="s">
        <v>255</v>
      </c>
      <c r="C5" s="37" t="s">
        <v>253</v>
      </c>
    </row>
    <row r="6" spans="1:3" ht="31.5" x14ac:dyDescent="0.25">
      <c r="A6" s="40" t="s">
        <v>226</v>
      </c>
      <c r="B6" s="34">
        <v>1</v>
      </c>
      <c r="C6" s="39" t="s">
        <v>256</v>
      </c>
    </row>
    <row r="7" spans="1:3" ht="47.25" x14ac:dyDescent="0.25">
      <c r="A7" s="33" t="s">
        <v>227</v>
      </c>
      <c r="B7" s="36">
        <v>2</v>
      </c>
      <c r="C7" s="39" t="s">
        <v>257</v>
      </c>
    </row>
    <row r="8" spans="1:3" ht="31.5" x14ac:dyDescent="0.25">
      <c r="A8" s="33" t="s">
        <v>228</v>
      </c>
      <c r="B8" s="36">
        <v>3</v>
      </c>
      <c r="C8" s="39" t="s">
        <v>188</v>
      </c>
    </row>
    <row r="9" spans="1:3" ht="31.5" x14ac:dyDescent="0.25">
      <c r="A9" s="33" t="s">
        <v>229</v>
      </c>
      <c r="B9" s="36">
        <v>4</v>
      </c>
      <c r="C9" s="39" t="s">
        <v>258</v>
      </c>
    </row>
    <row r="10" spans="1:3" ht="47.25" x14ac:dyDescent="0.25">
      <c r="A10" s="33" t="s">
        <v>230</v>
      </c>
      <c r="B10" s="36">
        <v>5</v>
      </c>
      <c r="C10" s="39" t="s">
        <v>259</v>
      </c>
    </row>
    <row r="11" spans="1:3" ht="47.25" x14ac:dyDescent="0.25">
      <c r="A11" s="33" t="s">
        <v>231</v>
      </c>
      <c r="B11" s="36">
        <v>6</v>
      </c>
      <c r="C11" s="39" t="s">
        <v>260</v>
      </c>
    </row>
    <row r="12" spans="1:3" ht="31.5" x14ac:dyDescent="0.25">
      <c r="A12" s="33" t="s">
        <v>232</v>
      </c>
      <c r="B12" s="36">
        <v>7</v>
      </c>
      <c r="C12" s="180" t="s">
        <v>443</v>
      </c>
    </row>
    <row r="13" spans="1:3" ht="31.5" x14ac:dyDescent="0.25">
      <c r="A13" s="33" t="s">
        <v>233</v>
      </c>
      <c r="B13" s="36">
        <v>8</v>
      </c>
      <c r="C13" s="180" t="s">
        <v>442</v>
      </c>
    </row>
    <row r="14" spans="1:3" ht="31.5" x14ac:dyDescent="0.25">
      <c r="A14" s="33" t="s">
        <v>234</v>
      </c>
      <c r="B14" s="36">
        <v>9</v>
      </c>
      <c r="C14" s="39" t="s">
        <v>261</v>
      </c>
    </row>
    <row r="15" spans="1:3" ht="31.5" x14ac:dyDescent="0.25">
      <c r="A15" s="33" t="s">
        <v>235</v>
      </c>
      <c r="B15" s="36">
        <v>10</v>
      </c>
      <c r="C15" s="180" t="s">
        <v>262</v>
      </c>
    </row>
    <row r="16" spans="1:3" ht="31.5" x14ac:dyDescent="0.25">
      <c r="A16" s="33" t="s">
        <v>236</v>
      </c>
      <c r="B16" s="36">
        <v>11</v>
      </c>
      <c r="C16" s="180" t="s">
        <v>263</v>
      </c>
    </row>
    <row r="17" spans="1:3" ht="31.5" x14ac:dyDescent="0.25">
      <c r="A17" s="33" t="s">
        <v>237</v>
      </c>
      <c r="B17" s="36">
        <v>12</v>
      </c>
      <c r="C17" s="180" t="s">
        <v>264</v>
      </c>
    </row>
    <row r="18" spans="1:3" ht="31.5" x14ac:dyDescent="0.25">
      <c r="A18" s="33" t="s">
        <v>238</v>
      </c>
      <c r="B18" s="36">
        <v>13</v>
      </c>
      <c r="C18" s="39" t="s">
        <v>265</v>
      </c>
    </row>
    <row r="19" spans="1:3" ht="31.5" x14ac:dyDescent="0.25">
      <c r="A19" s="33" t="s">
        <v>239</v>
      </c>
      <c r="B19" s="36">
        <v>14</v>
      </c>
      <c r="C19" s="39" t="s">
        <v>266</v>
      </c>
    </row>
    <row r="20" spans="1:3" ht="47.25" x14ac:dyDescent="0.25">
      <c r="A20" s="33" t="s">
        <v>240</v>
      </c>
      <c r="B20" s="36">
        <v>15</v>
      </c>
      <c r="C20" s="39" t="s">
        <v>375</v>
      </c>
    </row>
    <row r="21" spans="1:3" ht="31.5" x14ac:dyDescent="0.25">
      <c r="A21" s="33" t="s">
        <v>241</v>
      </c>
      <c r="B21" s="36">
        <v>16</v>
      </c>
      <c r="C21" s="180" t="s">
        <v>267</v>
      </c>
    </row>
    <row r="22" spans="1:3" ht="31.5" x14ac:dyDescent="0.25">
      <c r="A22" s="33" t="s">
        <v>242</v>
      </c>
      <c r="B22" s="36">
        <v>17</v>
      </c>
      <c r="C22" s="180" t="s">
        <v>439</v>
      </c>
    </row>
    <row r="23" spans="1:3" ht="47.25" x14ac:dyDescent="0.25">
      <c r="A23" s="33" t="s">
        <v>243</v>
      </c>
      <c r="B23" s="36">
        <v>18</v>
      </c>
      <c r="C23" s="180" t="s">
        <v>440</v>
      </c>
    </row>
    <row r="24" spans="1:3" ht="31.5" x14ac:dyDescent="0.25">
      <c r="A24" s="33" t="s">
        <v>244</v>
      </c>
      <c r="B24" s="36">
        <v>19</v>
      </c>
      <c r="C24" s="180" t="s">
        <v>441</v>
      </c>
    </row>
    <row r="25" spans="1:3" ht="31.5" x14ac:dyDescent="0.25">
      <c r="A25" s="33" t="s">
        <v>245</v>
      </c>
      <c r="B25" s="36">
        <v>20</v>
      </c>
      <c r="C25" s="39" t="s">
        <v>268</v>
      </c>
    </row>
    <row r="26" spans="1:3" ht="31.5" x14ac:dyDescent="0.25">
      <c r="A26" s="33" t="s">
        <v>246</v>
      </c>
      <c r="B26" s="36">
        <v>21</v>
      </c>
      <c r="C26" s="180" t="s">
        <v>269</v>
      </c>
    </row>
    <row r="27" spans="1:3" ht="31.5" x14ac:dyDescent="0.25">
      <c r="A27" s="33" t="s">
        <v>247</v>
      </c>
      <c r="B27" s="36">
        <v>22</v>
      </c>
      <c r="C27" s="180" t="s">
        <v>270</v>
      </c>
    </row>
    <row r="28" spans="1:3" ht="31.5" x14ac:dyDescent="0.25">
      <c r="A28" s="33" t="s">
        <v>248</v>
      </c>
      <c r="B28" s="36">
        <v>23</v>
      </c>
      <c r="C28" s="180" t="s">
        <v>271</v>
      </c>
    </row>
    <row r="29" spans="1:3" ht="31.5" x14ac:dyDescent="0.25">
      <c r="A29" s="33" t="s">
        <v>249</v>
      </c>
      <c r="B29" s="36">
        <v>24</v>
      </c>
      <c r="C29" s="39" t="s">
        <v>272</v>
      </c>
    </row>
    <row r="30" spans="1:3" ht="47.25" x14ac:dyDescent="0.25">
      <c r="A30" s="33" t="s">
        <v>250</v>
      </c>
      <c r="B30" s="36">
        <v>25</v>
      </c>
      <c r="C30" s="39" t="s">
        <v>376</v>
      </c>
    </row>
    <row r="31" spans="1:3" ht="31.5" x14ac:dyDescent="0.25">
      <c r="A31" s="33" t="s">
        <v>251</v>
      </c>
      <c r="B31" s="36">
        <v>26</v>
      </c>
      <c r="C31" s="39" t="s">
        <v>273</v>
      </c>
    </row>
    <row r="32" spans="1:3" ht="31.5" x14ac:dyDescent="0.25">
      <c r="A32" s="33" t="s">
        <v>252</v>
      </c>
      <c r="B32" s="36">
        <v>27</v>
      </c>
      <c r="C32" s="39" t="s">
        <v>274</v>
      </c>
    </row>
    <row r="33" spans="1:2" x14ac:dyDescent="0.25">
      <c r="A33" s="33"/>
      <c r="B33" s="31"/>
    </row>
    <row r="34" spans="1:2" x14ac:dyDescent="0.25">
      <c r="A34" s="33"/>
      <c r="B34" s="31"/>
    </row>
    <row r="35" spans="1:2" x14ac:dyDescent="0.25">
      <c r="A35" s="33"/>
      <c r="B35" s="31"/>
    </row>
  </sheetData>
  <mergeCells count="2">
    <mergeCell ref="A2:C2"/>
    <mergeCell ref="A3:C3"/>
  </mergeCells>
  <pageMargins left="0.7" right="0.7" top="0.75" bottom="0.75" header="0.3" footer="0.3"/>
  <pageSetup paperSize="9" scale="6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zoomScaleNormal="100" workbookViewId="0">
      <selection sqref="A1:J1"/>
    </sheetView>
  </sheetViews>
  <sheetFormatPr defaultRowHeight="15" x14ac:dyDescent="0.25"/>
  <cols>
    <col min="1" max="1" width="21.7109375" style="3" customWidth="1"/>
    <col min="2" max="2" width="9.85546875" style="3" customWidth="1"/>
    <col min="3" max="3" width="14" style="3" customWidth="1"/>
    <col min="4" max="4" width="9.85546875" style="3" customWidth="1"/>
    <col min="5" max="5" width="15" style="3" customWidth="1"/>
    <col min="6" max="6" width="9.85546875" style="3" customWidth="1"/>
    <col min="7" max="7" width="17.140625" style="3" customWidth="1"/>
    <col min="8" max="8" width="9.85546875" style="3" customWidth="1"/>
    <col min="9" max="9" width="17.7109375" style="3" customWidth="1"/>
    <col min="10" max="10" width="18.7109375" style="3" customWidth="1"/>
    <col min="11" max="16384" width="9.140625" style="3"/>
  </cols>
  <sheetData>
    <row r="1" spans="1:12" ht="47.25" customHeight="1" x14ac:dyDescent="0.25">
      <c r="A1" s="235" t="s">
        <v>299</v>
      </c>
      <c r="B1" s="236"/>
      <c r="C1" s="236"/>
      <c r="D1" s="236"/>
      <c r="E1" s="236"/>
      <c r="F1" s="236"/>
      <c r="G1" s="236"/>
      <c r="H1" s="236"/>
      <c r="I1" s="236"/>
      <c r="J1" s="236"/>
    </row>
    <row r="2" spans="1:12" ht="16.5" customHeight="1" x14ac:dyDescent="0.25">
      <c r="A2" s="47"/>
      <c r="I2" s="234" t="s">
        <v>306</v>
      </c>
      <c r="J2" s="234"/>
    </row>
    <row r="3" spans="1:12" ht="28.5" customHeight="1" x14ac:dyDescent="0.25">
      <c r="A3" s="238"/>
      <c r="B3" s="192" t="s">
        <v>300</v>
      </c>
      <c r="C3" s="221"/>
      <c r="D3" s="188" t="s">
        <v>286</v>
      </c>
      <c r="E3" s="188"/>
      <c r="F3" s="188"/>
      <c r="G3" s="188"/>
      <c r="H3" s="188" t="s">
        <v>301</v>
      </c>
      <c r="I3" s="191"/>
      <c r="J3" s="188"/>
    </row>
    <row r="4" spans="1:12" ht="42.75" customHeight="1" x14ac:dyDescent="0.25">
      <c r="A4" s="238"/>
      <c r="B4" s="237"/>
      <c r="C4" s="221"/>
      <c r="D4" s="188" t="s">
        <v>302</v>
      </c>
      <c r="E4" s="188"/>
      <c r="F4" s="188" t="s">
        <v>303</v>
      </c>
      <c r="G4" s="188"/>
      <c r="H4" s="188"/>
      <c r="I4" s="191"/>
      <c r="J4" s="188"/>
    </row>
    <row r="5" spans="1:12" ht="137.25" customHeight="1" x14ac:dyDescent="0.25">
      <c r="A5" s="238"/>
      <c r="B5" s="119" t="s">
        <v>304</v>
      </c>
      <c r="C5" s="76" t="s">
        <v>305</v>
      </c>
      <c r="D5" s="78" t="s">
        <v>304</v>
      </c>
      <c r="E5" s="76" t="s">
        <v>305</v>
      </c>
      <c r="F5" s="78" t="s">
        <v>304</v>
      </c>
      <c r="G5" s="76" t="s">
        <v>305</v>
      </c>
      <c r="H5" s="78" t="s">
        <v>304</v>
      </c>
      <c r="I5" s="107" t="s">
        <v>305</v>
      </c>
      <c r="J5" s="188"/>
    </row>
    <row r="6" spans="1:12" ht="15.75" x14ac:dyDescent="0.25">
      <c r="A6" s="120" t="s">
        <v>87</v>
      </c>
      <c r="B6" s="52">
        <v>129272</v>
      </c>
      <c r="C6" s="51">
        <v>101.7</v>
      </c>
      <c r="D6" s="52">
        <v>120939</v>
      </c>
      <c r="E6" s="53">
        <v>102.2</v>
      </c>
      <c r="F6" s="52">
        <v>8333</v>
      </c>
      <c r="G6" s="53">
        <v>95</v>
      </c>
      <c r="H6" s="52">
        <v>120102</v>
      </c>
      <c r="I6" s="53">
        <v>101.8</v>
      </c>
      <c r="J6" s="124" t="s">
        <v>125</v>
      </c>
      <c r="L6" s="2"/>
    </row>
    <row r="7" spans="1:12" ht="15.75" x14ac:dyDescent="0.25">
      <c r="A7" s="121" t="s">
        <v>88</v>
      </c>
      <c r="B7" s="21">
        <v>9297</v>
      </c>
      <c r="C7" s="24">
        <v>102.9</v>
      </c>
      <c r="D7" s="21">
        <v>8553</v>
      </c>
      <c r="E7" s="25">
        <v>103.5</v>
      </c>
      <c r="F7" s="21">
        <v>744</v>
      </c>
      <c r="G7" s="25">
        <v>95.8</v>
      </c>
      <c r="H7" s="21">
        <v>8569</v>
      </c>
      <c r="I7" s="25">
        <v>102.9</v>
      </c>
      <c r="J7" s="125" t="s">
        <v>126</v>
      </c>
      <c r="L7" s="2"/>
    </row>
    <row r="8" spans="1:12" ht="15.75" x14ac:dyDescent="0.25">
      <c r="A8" s="121" t="s">
        <v>89</v>
      </c>
      <c r="B8" s="21">
        <v>2303</v>
      </c>
      <c r="C8" s="24">
        <v>101.3</v>
      </c>
      <c r="D8" s="21">
        <v>2150</v>
      </c>
      <c r="E8" s="25">
        <v>102.9</v>
      </c>
      <c r="F8" s="21">
        <v>153</v>
      </c>
      <c r="G8" s="25">
        <v>83.2</v>
      </c>
      <c r="H8" s="21">
        <v>2105</v>
      </c>
      <c r="I8" s="25">
        <v>101.4</v>
      </c>
      <c r="J8" s="125" t="s">
        <v>127</v>
      </c>
    </row>
    <row r="9" spans="1:12" ht="15.75" x14ac:dyDescent="0.25">
      <c r="A9" s="121" t="s">
        <v>90</v>
      </c>
      <c r="B9" s="21">
        <v>9104</v>
      </c>
      <c r="C9" s="24">
        <v>98.7</v>
      </c>
      <c r="D9" s="21">
        <v>8695</v>
      </c>
      <c r="E9" s="25">
        <v>99</v>
      </c>
      <c r="F9" s="21">
        <v>409</v>
      </c>
      <c r="G9" s="25">
        <v>93.2</v>
      </c>
      <c r="H9" s="21">
        <v>8689</v>
      </c>
      <c r="I9" s="25">
        <v>99</v>
      </c>
      <c r="J9" s="125" t="s">
        <v>128</v>
      </c>
    </row>
    <row r="10" spans="1:12" ht="15.75" x14ac:dyDescent="0.25">
      <c r="A10" s="121" t="s">
        <v>111</v>
      </c>
      <c r="B10" s="21">
        <v>4047</v>
      </c>
      <c r="C10" s="24">
        <v>101.4</v>
      </c>
      <c r="D10" s="21">
        <v>3698</v>
      </c>
      <c r="E10" s="25">
        <v>102.1</v>
      </c>
      <c r="F10" s="21">
        <v>349</v>
      </c>
      <c r="G10" s="25">
        <v>94.6</v>
      </c>
      <c r="H10" s="21">
        <v>3709</v>
      </c>
      <c r="I10" s="25">
        <v>101.7</v>
      </c>
      <c r="J10" s="125" t="s">
        <v>129</v>
      </c>
    </row>
    <row r="11" spans="1:12" ht="15.75" x14ac:dyDescent="0.25">
      <c r="A11" s="121" t="s">
        <v>91</v>
      </c>
      <c r="B11" s="21">
        <v>3021</v>
      </c>
      <c r="C11" s="24">
        <v>101.9</v>
      </c>
      <c r="D11" s="21">
        <v>2867</v>
      </c>
      <c r="E11" s="25">
        <v>102.3</v>
      </c>
      <c r="F11" s="21">
        <v>154</v>
      </c>
      <c r="G11" s="25">
        <v>94.5</v>
      </c>
      <c r="H11" s="21">
        <v>2753</v>
      </c>
      <c r="I11" s="25">
        <v>102.4</v>
      </c>
      <c r="J11" s="125" t="s">
        <v>130</v>
      </c>
    </row>
    <row r="12" spans="1:12" ht="15.75" x14ac:dyDescent="0.25">
      <c r="A12" s="121" t="s">
        <v>92</v>
      </c>
      <c r="B12" s="21">
        <v>454</v>
      </c>
      <c r="C12" s="24">
        <v>117.6</v>
      </c>
      <c r="D12" s="21">
        <v>424</v>
      </c>
      <c r="E12" s="25">
        <v>121.1</v>
      </c>
      <c r="F12" s="21">
        <v>30</v>
      </c>
      <c r="G12" s="25">
        <v>83.3</v>
      </c>
      <c r="H12" s="21">
        <v>436</v>
      </c>
      <c r="I12" s="25">
        <v>118.8</v>
      </c>
      <c r="J12" s="125" t="s">
        <v>131</v>
      </c>
    </row>
    <row r="13" spans="1:12" ht="15.75" x14ac:dyDescent="0.25">
      <c r="A13" s="121" t="s">
        <v>93</v>
      </c>
      <c r="B13" s="21">
        <v>7997</v>
      </c>
      <c r="C13" s="24">
        <v>102.4</v>
      </c>
      <c r="D13" s="21">
        <v>7482</v>
      </c>
      <c r="E13" s="25">
        <v>102.7</v>
      </c>
      <c r="F13" s="21">
        <v>515</v>
      </c>
      <c r="G13" s="25">
        <v>98.7</v>
      </c>
      <c r="H13" s="21">
        <v>7471</v>
      </c>
      <c r="I13" s="25">
        <v>102.6</v>
      </c>
      <c r="J13" s="125" t="s">
        <v>132</v>
      </c>
    </row>
    <row r="14" spans="1:12" ht="19.5" customHeight="1" x14ac:dyDescent="0.25">
      <c r="A14" s="122" t="s">
        <v>94</v>
      </c>
      <c r="B14" s="18">
        <v>1124</v>
      </c>
      <c r="C14" s="62">
        <v>74.5</v>
      </c>
      <c r="D14" s="18">
        <v>1056</v>
      </c>
      <c r="E14" s="25">
        <v>74.2</v>
      </c>
      <c r="F14" s="18">
        <v>68</v>
      </c>
      <c r="G14" s="25">
        <v>80</v>
      </c>
      <c r="H14" s="18">
        <v>1042</v>
      </c>
      <c r="I14" s="25">
        <v>74.400000000000006</v>
      </c>
      <c r="J14" s="125" t="s">
        <v>133</v>
      </c>
    </row>
    <row r="15" spans="1:12" ht="15.75" x14ac:dyDescent="0.25">
      <c r="A15" s="121" t="s">
        <v>95</v>
      </c>
      <c r="B15" s="21">
        <v>7967</v>
      </c>
      <c r="C15" s="24">
        <v>101.1</v>
      </c>
      <c r="D15" s="21">
        <v>7577</v>
      </c>
      <c r="E15" s="25">
        <v>101.4</v>
      </c>
      <c r="F15" s="21">
        <v>390</v>
      </c>
      <c r="G15" s="25">
        <v>95.8</v>
      </c>
      <c r="H15" s="21">
        <v>7371</v>
      </c>
      <c r="I15" s="25">
        <v>101.3</v>
      </c>
      <c r="J15" s="125" t="s">
        <v>134</v>
      </c>
    </row>
    <row r="16" spans="1:12" ht="15.75" x14ac:dyDescent="0.25">
      <c r="A16" s="121" t="s">
        <v>96</v>
      </c>
      <c r="B16" s="21">
        <v>9699</v>
      </c>
      <c r="C16" s="24">
        <v>103.6</v>
      </c>
      <c r="D16" s="21">
        <v>9035</v>
      </c>
      <c r="E16" s="25">
        <v>104.2</v>
      </c>
      <c r="F16" s="21">
        <v>664</v>
      </c>
      <c r="G16" s="25">
        <v>96.2</v>
      </c>
      <c r="H16" s="21">
        <v>9038</v>
      </c>
      <c r="I16" s="25">
        <v>103.6</v>
      </c>
      <c r="J16" s="125" t="s">
        <v>135</v>
      </c>
    </row>
    <row r="17" spans="1:10" ht="15.75" x14ac:dyDescent="0.25">
      <c r="A17" s="121" t="s">
        <v>112</v>
      </c>
      <c r="B17" s="21">
        <v>4205</v>
      </c>
      <c r="C17" s="24">
        <v>103.9</v>
      </c>
      <c r="D17" s="21">
        <v>3862</v>
      </c>
      <c r="E17" s="25">
        <v>104.6</v>
      </c>
      <c r="F17" s="21">
        <v>343</v>
      </c>
      <c r="G17" s="25">
        <v>96.9</v>
      </c>
      <c r="H17" s="21">
        <v>3936</v>
      </c>
      <c r="I17" s="25">
        <v>103.9</v>
      </c>
      <c r="J17" s="125" t="s">
        <v>136</v>
      </c>
    </row>
    <row r="18" spans="1:10" ht="15.75" x14ac:dyDescent="0.25">
      <c r="A18" s="121" t="s">
        <v>97</v>
      </c>
      <c r="B18" s="21">
        <v>2258</v>
      </c>
      <c r="C18" s="24">
        <v>103</v>
      </c>
      <c r="D18" s="21">
        <v>2118</v>
      </c>
      <c r="E18" s="25">
        <v>103.3</v>
      </c>
      <c r="F18" s="21">
        <v>140</v>
      </c>
      <c r="G18" s="25">
        <v>98.6</v>
      </c>
      <c r="H18" s="21">
        <v>2147</v>
      </c>
      <c r="I18" s="25">
        <v>102.5</v>
      </c>
      <c r="J18" s="125" t="s">
        <v>137</v>
      </c>
    </row>
    <row r="19" spans="1:10" ht="15.75" x14ac:dyDescent="0.25">
      <c r="A19" s="121" t="s">
        <v>98</v>
      </c>
      <c r="B19" s="21">
        <v>6408</v>
      </c>
      <c r="C19" s="24">
        <v>101.4</v>
      </c>
      <c r="D19" s="21">
        <v>5966</v>
      </c>
      <c r="E19" s="25">
        <v>101.8</v>
      </c>
      <c r="F19" s="21">
        <v>442</v>
      </c>
      <c r="G19" s="25">
        <v>96.3</v>
      </c>
      <c r="H19" s="21">
        <v>6085</v>
      </c>
      <c r="I19" s="25">
        <v>101.4</v>
      </c>
      <c r="J19" s="125" t="s">
        <v>138</v>
      </c>
    </row>
    <row r="20" spans="1:10" ht="15.75" x14ac:dyDescent="0.25">
      <c r="A20" s="121" t="s">
        <v>99</v>
      </c>
      <c r="B20" s="21">
        <v>8792</v>
      </c>
      <c r="C20" s="24">
        <v>102.1</v>
      </c>
      <c r="D20" s="21">
        <v>8254</v>
      </c>
      <c r="E20" s="25">
        <v>102.8</v>
      </c>
      <c r="F20" s="21">
        <v>538</v>
      </c>
      <c r="G20" s="25">
        <v>93.4</v>
      </c>
      <c r="H20" s="21">
        <v>8184</v>
      </c>
      <c r="I20" s="25">
        <v>101.9</v>
      </c>
      <c r="J20" s="125" t="s">
        <v>139</v>
      </c>
    </row>
    <row r="21" spans="1:10" ht="15.75" x14ac:dyDescent="0.25">
      <c r="A21" s="121" t="s">
        <v>100</v>
      </c>
      <c r="B21" s="21">
        <v>9963</v>
      </c>
      <c r="C21" s="24">
        <v>100.6</v>
      </c>
      <c r="D21" s="21">
        <v>9319</v>
      </c>
      <c r="E21" s="25">
        <v>100.8</v>
      </c>
      <c r="F21" s="21">
        <v>644</v>
      </c>
      <c r="G21" s="25">
        <v>97.6</v>
      </c>
      <c r="H21" s="21">
        <v>9215</v>
      </c>
      <c r="I21" s="25">
        <v>100.8</v>
      </c>
      <c r="J21" s="125" t="s">
        <v>140</v>
      </c>
    </row>
    <row r="22" spans="1:10" ht="15.75" x14ac:dyDescent="0.25">
      <c r="A22" s="121" t="s">
        <v>101</v>
      </c>
      <c r="B22" s="21">
        <v>1505</v>
      </c>
      <c r="C22" s="24">
        <v>103.5</v>
      </c>
      <c r="D22" s="21">
        <v>1419</v>
      </c>
      <c r="E22" s="25">
        <v>104.4</v>
      </c>
      <c r="F22" s="21">
        <v>86</v>
      </c>
      <c r="G22" s="25">
        <v>90.5</v>
      </c>
      <c r="H22" s="21">
        <v>1400</v>
      </c>
      <c r="I22" s="25">
        <v>103.3</v>
      </c>
      <c r="J22" s="125" t="s">
        <v>141</v>
      </c>
    </row>
    <row r="23" spans="1:10" ht="15.75" x14ac:dyDescent="0.25">
      <c r="A23" s="121" t="s">
        <v>102</v>
      </c>
      <c r="B23" s="21">
        <v>4986</v>
      </c>
      <c r="C23" s="24">
        <v>106.2</v>
      </c>
      <c r="D23" s="21">
        <v>4665</v>
      </c>
      <c r="E23" s="25">
        <v>107.1</v>
      </c>
      <c r="F23" s="21">
        <v>321</v>
      </c>
      <c r="G23" s="25">
        <v>95.3</v>
      </c>
      <c r="H23" s="21">
        <v>4638</v>
      </c>
      <c r="I23" s="25">
        <v>106.5</v>
      </c>
      <c r="J23" s="125" t="s">
        <v>142</v>
      </c>
    </row>
    <row r="24" spans="1:10" ht="15.75" x14ac:dyDescent="0.25">
      <c r="A24" s="121" t="s">
        <v>103</v>
      </c>
      <c r="B24" s="21">
        <v>2950</v>
      </c>
      <c r="C24" s="24">
        <v>101.3</v>
      </c>
      <c r="D24" s="21">
        <v>2780</v>
      </c>
      <c r="E24" s="25">
        <v>102</v>
      </c>
      <c r="F24" s="21">
        <v>170</v>
      </c>
      <c r="G24" s="25">
        <v>91.9</v>
      </c>
      <c r="H24" s="21">
        <v>2749</v>
      </c>
      <c r="I24" s="25">
        <v>101.1</v>
      </c>
      <c r="J24" s="125" t="s">
        <v>143</v>
      </c>
    </row>
    <row r="25" spans="1:10" ht="15.75" x14ac:dyDescent="0.25">
      <c r="A25" s="121" t="s">
        <v>104</v>
      </c>
      <c r="B25" s="21">
        <v>8635</v>
      </c>
      <c r="C25" s="24">
        <v>101.7</v>
      </c>
      <c r="D25" s="21">
        <v>7980</v>
      </c>
      <c r="E25" s="25">
        <v>102.4</v>
      </c>
      <c r="F25" s="21">
        <v>655</v>
      </c>
      <c r="G25" s="25">
        <v>94.1</v>
      </c>
      <c r="H25" s="21">
        <v>7902</v>
      </c>
      <c r="I25" s="25">
        <v>101.8</v>
      </c>
      <c r="J25" s="125" t="s">
        <v>144</v>
      </c>
    </row>
    <row r="26" spans="1:10" ht="15.75" x14ac:dyDescent="0.25">
      <c r="A26" s="121" t="s">
        <v>105</v>
      </c>
      <c r="B26" s="21">
        <v>5664</v>
      </c>
      <c r="C26" s="24">
        <v>104</v>
      </c>
      <c r="D26" s="21">
        <v>5394</v>
      </c>
      <c r="E26" s="25">
        <v>104.2</v>
      </c>
      <c r="F26" s="21">
        <v>270</v>
      </c>
      <c r="G26" s="25">
        <v>100.4</v>
      </c>
      <c r="H26" s="21">
        <v>5292</v>
      </c>
      <c r="I26" s="25">
        <v>103.9</v>
      </c>
      <c r="J26" s="125" t="s">
        <v>145</v>
      </c>
    </row>
    <row r="27" spans="1:10" ht="15.75" x14ac:dyDescent="0.25">
      <c r="A27" s="121" t="s">
        <v>106</v>
      </c>
      <c r="B27" s="21">
        <v>4626</v>
      </c>
      <c r="C27" s="24">
        <v>104.9</v>
      </c>
      <c r="D27" s="21">
        <v>4285</v>
      </c>
      <c r="E27" s="25">
        <v>105.8</v>
      </c>
      <c r="F27" s="21">
        <v>341</v>
      </c>
      <c r="G27" s="25">
        <v>94.7</v>
      </c>
      <c r="H27" s="21">
        <v>4270</v>
      </c>
      <c r="I27" s="25">
        <v>105.5</v>
      </c>
      <c r="J27" s="125" t="s">
        <v>146</v>
      </c>
    </row>
    <row r="28" spans="1:10" ht="15.75" x14ac:dyDescent="0.25">
      <c r="A28" s="121" t="s">
        <v>107</v>
      </c>
      <c r="B28" s="21">
        <v>6587</v>
      </c>
      <c r="C28" s="24">
        <v>102.5</v>
      </c>
      <c r="D28" s="21">
        <v>6097</v>
      </c>
      <c r="E28" s="25">
        <v>103</v>
      </c>
      <c r="F28" s="21">
        <v>490</v>
      </c>
      <c r="G28" s="25">
        <v>96.5</v>
      </c>
      <c r="H28" s="21">
        <v>6058</v>
      </c>
      <c r="I28" s="25">
        <v>102.5</v>
      </c>
      <c r="J28" s="125" t="s">
        <v>147</v>
      </c>
    </row>
    <row r="29" spans="1:10" ht="15.75" x14ac:dyDescent="0.25">
      <c r="A29" s="121" t="s">
        <v>108</v>
      </c>
      <c r="B29" s="21">
        <v>1078</v>
      </c>
      <c r="C29" s="24">
        <v>102</v>
      </c>
      <c r="D29" s="21">
        <v>1002</v>
      </c>
      <c r="E29" s="25">
        <v>102.3</v>
      </c>
      <c r="F29" s="21">
        <v>76</v>
      </c>
      <c r="G29" s="25">
        <v>97.4</v>
      </c>
      <c r="H29" s="21">
        <v>1012</v>
      </c>
      <c r="I29" s="25">
        <v>102.2</v>
      </c>
      <c r="J29" s="125" t="s">
        <v>148</v>
      </c>
    </row>
    <row r="30" spans="1:10" ht="15.75" x14ac:dyDescent="0.25">
      <c r="A30" s="121" t="s">
        <v>109</v>
      </c>
      <c r="B30" s="21">
        <v>5354</v>
      </c>
      <c r="C30" s="24">
        <v>101.7</v>
      </c>
      <c r="D30" s="21">
        <v>5064</v>
      </c>
      <c r="E30" s="25">
        <v>102.3</v>
      </c>
      <c r="F30" s="21">
        <v>290</v>
      </c>
      <c r="G30" s="25">
        <v>91.2</v>
      </c>
      <c r="H30" s="21">
        <v>4862</v>
      </c>
      <c r="I30" s="25">
        <v>102.2</v>
      </c>
      <c r="J30" s="125" t="s">
        <v>149</v>
      </c>
    </row>
    <row r="31" spans="1:10" ht="15.75" x14ac:dyDescent="0.25">
      <c r="A31" s="126" t="s">
        <v>110</v>
      </c>
      <c r="B31" s="117">
        <v>1248</v>
      </c>
      <c r="C31" s="127">
        <v>89.3</v>
      </c>
      <c r="D31" s="117">
        <v>1197</v>
      </c>
      <c r="E31" s="128">
        <v>89.5</v>
      </c>
      <c r="F31" s="117">
        <v>51</v>
      </c>
      <c r="G31" s="128">
        <v>86.4</v>
      </c>
      <c r="H31" s="117">
        <v>1169</v>
      </c>
      <c r="I31" s="128">
        <v>88.5</v>
      </c>
      <c r="J31" s="129" t="s">
        <v>150</v>
      </c>
    </row>
    <row r="32" spans="1:10" ht="15.75" x14ac:dyDescent="0.25">
      <c r="A32" s="10"/>
      <c r="B32" s="42"/>
      <c r="C32" s="45"/>
      <c r="D32" s="42"/>
      <c r="E32" s="45"/>
      <c r="F32" s="42"/>
      <c r="G32" s="45"/>
      <c r="H32" s="42"/>
      <c r="I32" s="45"/>
      <c r="J32" s="10"/>
    </row>
    <row r="33" spans="1:10" ht="57" customHeight="1" x14ac:dyDescent="0.25">
      <c r="A33" s="187" t="s">
        <v>280</v>
      </c>
      <c r="B33" s="187"/>
      <c r="C33" s="187"/>
      <c r="D33" s="187"/>
      <c r="E33" s="187"/>
      <c r="F33" s="187"/>
      <c r="G33" s="187"/>
      <c r="H33" s="187"/>
      <c r="J33" s="10"/>
    </row>
  </sheetData>
  <mergeCells count="10">
    <mergeCell ref="A33:H33"/>
    <mergeCell ref="I2:J2"/>
    <mergeCell ref="A1:J1"/>
    <mergeCell ref="J3:J5"/>
    <mergeCell ref="B3:C4"/>
    <mergeCell ref="H3:I4"/>
    <mergeCell ref="A3:A5"/>
    <mergeCell ref="D3:G3"/>
    <mergeCell ref="D4:E4"/>
    <mergeCell ref="F4:G4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77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zoomScaleNormal="100" workbookViewId="0">
      <selection sqref="A1:F1"/>
    </sheetView>
  </sheetViews>
  <sheetFormatPr defaultRowHeight="15" x14ac:dyDescent="0.25"/>
  <cols>
    <col min="1" max="1" width="24.5703125" style="3" customWidth="1"/>
    <col min="2" max="2" width="12.28515625" style="3" customWidth="1"/>
    <col min="3" max="3" width="19.42578125" style="3" customWidth="1"/>
    <col min="4" max="4" width="12.28515625" style="3" customWidth="1"/>
    <col min="5" max="5" width="20.28515625" style="3" customWidth="1"/>
    <col min="6" max="6" width="20.5703125" style="3" customWidth="1"/>
    <col min="7" max="16384" width="9.140625" style="3"/>
  </cols>
  <sheetData>
    <row r="1" spans="1:9" ht="81" customHeight="1" x14ac:dyDescent="0.25">
      <c r="A1" s="203" t="s">
        <v>405</v>
      </c>
      <c r="B1" s="203"/>
      <c r="C1" s="203"/>
      <c r="D1" s="203"/>
      <c r="E1" s="203"/>
      <c r="F1" s="203"/>
    </row>
    <row r="2" spans="1:9" ht="17.25" customHeight="1" x14ac:dyDescent="0.25">
      <c r="A2" s="215" t="s">
        <v>354</v>
      </c>
      <c r="B2" s="216"/>
      <c r="C2" s="216"/>
      <c r="D2" s="216"/>
      <c r="E2" s="216"/>
      <c r="F2" s="216"/>
    </row>
    <row r="3" spans="1:9" ht="56.25" customHeight="1" x14ac:dyDescent="0.25">
      <c r="A3" s="239"/>
      <c r="B3" s="192" t="s">
        <v>191</v>
      </c>
      <c r="C3" s="188"/>
      <c r="D3" s="188" t="s">
        <v>215</v>
      </c>
      <c r="E3" s="191"/>
      <c r="F3" s="188"/>
    </row>
    <row r="4" spans="1:9" ht="94.5" customHeight="1" x14ac:dyDescent="0.25">
      <c r="A4" s="239"/>
      <c r="B4" s="119" t="s">
        <v>304</v>
      </c>
      <c r="C4" s="76" t="s">
        <v>307</v>
      </c>
      <c r="D4" s="130" t="s">
        <v>304</v>
      </c>
      <c r="E4" s="131" t="s">
        <v>307</v>
      </c>
      <c r="F4" s="188"/>
    </row>
    <row r="5" spans="1:9" ht="15.75" x14ac:dyDescent="0.25">
      <c r="A5" s="120" t="s">
        <v>87</v>
      </c>
      <c r="B5" s="52">
        <v>81158</v>
      </c>
      <c r="C5" s="54">
        <v>99.9</v>
      </c>
      <c r="D5" s="52">
        <v>45866</v>
      </c>
      <c r="E5" s="53">
        <v>98.4</v>
      </c>
      <c r="F5" s="124" t="s">
        <v>125</v>
      </c>
    </row>
    <row r="6" spans="1:9" ht="15.75" x14ac:dyDescent="0.25">
      <c r="A6" s="121" t="s">
        <v>88</v>
      </c>
      <c r="B6" s="21">
        <v>5765</v>
      </c>
      <c r="C6" s="26">
        <v>99.8</v>
      </c>
      <c r="D6" s="21">
        <v>3354</v>
      </c>
      <c r="E6" s="25">
        <v>97.9</v>
      </c>
      <c r="F6" s="125" t="s">
        <v>126</v>
      </c>
    </row>
    <row r="7" spans="1:9" ht="15.75" x14ac:dyDescent="0.25">
      <c r="A7" s="121" t="s">
        <v>89</v>
      </c>
      <c r="B7" s="21">
        <v>1618</v>
      </c>
      <c r="C7" s="26">
        <v>99.5</v>
      </c>
      <c r="D7" s="21">
        <v>1044</v>
      </c>
      <c r="E7" s="25">
        <v>99</v>
      </c>
      <c r="F7" s="125" t="s">
        <v>127</v>
      </c>
      <c r="I7" s="4"/>
    </row>
    <row r="8" spans="1:9" ht="15.75" x14ac:dyDescent="0.25">
      <c r="A8" s="121" t="s">
        <v>90</v>
      </c>
      <c r="B8" s="21">
        <v>5078</v>
      </c>
      <c r="C8" s="26">
        <v>95.1</v>
      </c>
      <c r="D8" s="21">
        <v>2926</v>
      </c>
      <c r="E8" s="25">
        <v>97.8</v>
      </c>
      <c r="F8" s="125" t="s">
        <v>128</v>
      </c>
    </row>
    <row r="9" spans="1:9" ht="15.75" x14ac:dyDescent="0.25">
      <c r="A9" s="121" t="s">
        <v>111</v>
      </c>
      <c r="B9" s="21">
        <v>2485</v>
      </c>
      <c r="C9" s="26">
        <v>100.6</v>
      </c>
      <c r="D9" s="21">
        <v>1427</v>
      </c>
      <c r="E9" s="25">
        <v>99.3</v>
      </c>
      <c r="F9" s="125" t="s">
        <v>129</v>
      </c>
    </row>
    <row r="10" spans="1:9" ht="15.75" x14ac:dyDescent="0.25">
      <c r="A10" s="121" t="s">
        <v>91</v>
      </c>
      <c r="B10" s="21">
        <v>2012</v>
      </c>
      <c r="C10" s="26">
        <v>98.7</v>
      </c>
      <c r="D10" s="21">
        <v>1298</v>
      </c>
      <c r="E10" s="25">
        <v>96.3</v>
      </c>
      <c r="F10" s="125" t="s">
        <v>130</v>
      </c>
    </row>
    <row r="11" spans="1:9" ht="15.75" x14ac:dyDescent="0.25">
      <c r="A11" s="121" t="s">
        <v>92</v>
      </c>
      <c r="B11" s="21">
        <v>165</v>
      </c>
      <c r="C11" s="26">
        <v>111.5</v>
      </c>
      <c r="D11" s="21">
        <v>209</v>
      </c>
      <c r="E11" s="25">
        <v>107.2</v>
      </c>
      <c r="F11" s="125" t="s">
        <v>131</v>
      </c>
    </row>
    <row r="12" spans="1:9" ht="15.75" x14ac:dyDescent="0.25">
      <c r="A12" s="121" t="s">
        <v>93</v>
      </c>
      <c r="B12" s="21">
        <v>4787</v>
      </c>
      <c r="C12" s="26">
        <v>102</v>
      </c>
      <c r="D12" s="21">
        <v>3024</v>
      </c>
      <c r="E12" s="25">
        <v>99.1</v>
      </c>
      <c r="F12" s="125" t="s">
        <v>132</v>
      </c>
    </row>
    <row r="13" spans="1:9" ht="15.75" x14ac:dyDescent="0.25">
      <c r="A13" s="121" t="s">
        <v>94</v>
      </c>
      <c r="B13" s="21">
        <v>683</v>
      </c>
      <c r="C13" s="26">
        <v>66.3</v>
      </c>
      <c r="D13" s="21">
        <v>435</v>
      </c>
      <c r="E13" s="25">
        <v>73.900000000000006</v>
      </c>
      <c r="F13" s="125" t="s">
        <v>133</v>
      </c>
    </row>
    <row r="14" spans="1:9" ht="15.75" x14ac:dyDescent="0.25">
      <c r="A14" s="121" t="s">
        <v>95</v>
      </c>
      <c r="B14" s="21">
        <v>6227</v>
      </c>
      <c r="C14" s="26">
        <v>100.8</v>
      </c>
      <c r="D14" s="21">
        <v>2614</v>
      </c>
      <c r="E14" s="25">
        <v>99.2</v>
      </c>
      <c r="F14" s="125" t="s">
        <v>134</v>
      </c>
    </row>
    <row r="15" spans="1:9" ht="15.75" x14ac:dyDescent="0.25">
      <c r="A15" s="121" t="s">
        <v>96</v>
      </c>
      <c r="B15" s="21">
        <v>5395</v>
      </c>
      <c r="C15" s="26">
        <v>102.8</v>
      </c>
      <c r="D15" s="21">
        <v>2791</v>
      </c>
      <c r="E15" s="25">
        <v>97.3</v>
      </c>
      <c r="F15" s="125" t="s">
        <v>135</v>
      </c>
    </row>
    <row r="16" spans="1:9" ht="15.75" x14ac:dyDescent="0.25">
      <c r="A16" s="121" t="s">
        <v>112</v>
      </c>
      <c r="B16" s="21">
        <v>2359</v>
      </c>
      <c r="C16" s="26">
        <v>103.1</v>
      </c>
      <c r="D16" s="21">
        <v>1333</v>
      </c>
      <c r="E16" s="25">
        <v>98</v>
      </c>
      <c r="F16" s="125" t="s">
        <v>136</v>
      </c>
    </row>
    <row r="17" spans="1:8" ht="15.75" x14ac:dyDescent="0.25">
      <c r="A17" s="121" t="s">
        <v>97</v>
      </c>
      <c r="B17" s="21">
        <v>1269</v>
      </c>
      <c r="C17" s="26">
        <v>98.6</v>
      </c>
      <c r="D17" s="21">
        <v>895</v>
      </c>
      <c r="E17" s="25">
        <v>101.4</v>
      </c>
      <c r="F17" s="125" t="s">
        <v>137</v>
      </c>
    </row>
    <row r="18" spans="1:8" ht="15.75" x14ac:dyDescent="0.25">
      <c r="A18" s="121" t="s">
        <v>98</v>
      </c>
      <c r="B18" s="21">
        <v>3404</v>
      </c>
      <c r="C18" s="26">
        <v>98.8</v>
      </c>
      <c r="D18" s="21">
        <v>2481</v>
      </c>
      <c r="E18" s="25">
        <v>99</v>
      </c>
      <c r="F18" s="125" t="s">
        <v>138</v>
      </c>
    </row>
    <row r="19" spans="1:8" ht="15.75" x14ac:dyDescent="0.25">
      <c r="A19" s="121" t="s">
        <v>99</v>
      </c>
      <c r="B19" s="21">
        <v>5114</v>
      </c>
      <c r="C19" s="26">
        <v>99.7</v>
      </c>
      <c r="D19" s="21">
        <v>3733</v>
      </c>
      <c r="E19" s="25">
        <v>98</v>
      </c>
      <c r="F19" s="125" t="s">
        <v>139</v>
      </c>
    </row>
    <row r="20" spans="1:8" ht="15.75" x14ac:dyDescent="0.25">
      <c r="A20" s="121" t="s">
        <v>100</v>
      </c>
      <c r="B20" s="21">
        <v>6814</v>
      </c>
      <c r="C20" s="26">
        <v>100</v>
      </c>
      <c r="D20" s="21">
        <v>3475</v>
      </c>
      <c r="E20" s="25">
        <v>96.2</v>
      </c>
      <c r="F20" s="125" t="s">
        <v>140</v>
      </c>
    </row>
    <row r="21" spans="1:8" ht="15.75" x14ac:dyDescent="0.25">
      <c r="A21" s="121" t="s">
        <v>101</v>
      </c>
      <c r="B21" s="21">
        <v>1074</v>
      </c>
      <c r="C21" s="26">
        <v>103.3</v>
      </c>
      <c r="D21" s="21">
        <v>465</v>
      </c>
      <c r="E21" s="25">
        <v>94.7</v>
      </c>
      <c r="F21" s="125" t="s">
        <v>141</v>
      </c>
    </row>
    <row r="22" spans="1:8" ht="15.75" x14ac:dyDescent="0.25">
      <c r="A22" s="121" t="s">
        <v>102</v>
      </c>
      <c r="B22" s="21">
        <v>3259</v>
      </c>
      <c r="C22" s="26">
        <v>103.1</v>
      </c>
      <c r="D22" s="21">
        <v>1939</v>
      </c>
      <c r="E22" s="25">
        <v>102.9</v>
      </c>
      <c r="F22" s="125" t="s">
        <v>142</v>
      </c>
    </row>
    <row r="23" spans="1:8" ht="15.75" x14ac:dyDescent="0.25">
      <c r="A23" s="121" t="s">
        <v>103</v>
      </c>
      <c r="B23" s="21">
        <v>1998</v>
      </c>
      <c r="C23" s="26">
        <v>99.9</v>
      </c>
      <c r="D23" s="21">
        <v>923</v>
      </c>
      <c r="E23" s="25">
        <v>99.5</v>
      </c>
      <c r="F23" s="125" t="s">
        <v>143</v>
      </c>
    </row>
    <row r="24" spans="1:8" ht="15.75" x14ac:dyDescent="0.25">
      <c r="A24" s="121" t="s">
        <v>104</v>
      </c>
      <c r="B24" s="21">
        <v>5230</v>
      </c>
      <c r="C24" s="26">
        <v>101.4</v>
      </c>
      <c r="D24" s="21">
        <v>2636</v>
      </c>
      <c r="E24" s="25">
        <v>100.2</v>
      </c>
      <c r="F24" s="125" t="s">
        <v>144</v>
      </c>
    </row>
    <row r="25" spans="1:8" ht="15.75" x14ac:dyDescent="0.25">
      <c r="A25" s="121" t="s">
        <v>105</v>
      </c>
      <c r="B25" s="21">
        <v>2636</v>
      </c>
      <c r="C25" s="26">
        <v>100.2</v>
      </c>
      <c r="D25" s="21">
        <v>2049</v>
      </c>
      <c r="E25" s="25">
        <v>99</v>
      </c>
      <c r="F25" s="125" t="s">
        <v>145</v>
      </c>
    </row>
    <row r="26" spans="1:8" ht="15.75" x14ac:dyDescent="0.25">
      <c r="A26" s="121" t="s">
        <v>106</v>
      </c>
      <c r="B26" s="21">
        <v>3253</v>
      </c>
      <c r="C26" s="26">
        <v>104.7</v>
      </c>
      <c r="D26" s="21">
        <v>1551</v>
      </c>
      <c r="E26" s="25">
        <v>99.6</v>
      </c>
      <c r="F26" s="125" t="s">
        <v>146</v>
      </c>
    </row>
    <row r="27" spans="1:8" ht="15.75" x14ac:dyDescent="0.25">
      <c r="A27" s="121" t="s">
        <v>107</v>
      </c>
      <c r="B27" s="21">
        <v>4597</v>
      </c>
      <c r="C27" s="26">
        <v>98.8</v>
      </c>
      <c r="D27" s="21">
        <v>2406</v>
      </c>
      <c r="E27" s="25">
        <v>100.1</v>
      </c>
      <c r="F27" s="125" t="s">
        <v>147</v>
      </c>
    </row>
    <row r="28" spans="1:8" ht="15.75" x14ac:dyDescent="0.25">
      <c r="A28" s="121" t="s">
        <v>108</v>
      </c>
      <c r="B28" s="21">
        <v>513</v>
      </c>
      <c r="C28" s="26">
        <v>101.4</v>
      </c>
      <c r="D28" s="21">
        <v>332</v>
      </c>
      <c r="E28" s="25">
        <v>100.3</v>
      </c>
      <c r="F28" s="125" t="s">
        <v>148</v>
      </c>
    </row>
    <row r="29" spans="1:8" ht="15.75" x14ac:dyDescent="0.25">
      <c r="A29" s="121" t="s">
        <v>109</v>
      </c>
      <c r="B29" s="21">
        <v>4194</v>
      </c>
      <c r="C29" s="26">
        <v>99.2</v>
      </c>
      <c r="D29" s="21">
        <v>2091</v>
      </c>
      <c r="E29" s="25">
        <v>100.7</v>
      </c>
      <c r="F29" s="125" t="s">
        <v>149</v>
      </c>
    </row>
    <row r="30" spans="1:8" ht="15.75" x14ac:dyDescent="0.25">
      <c r="A30" s="126" t="s">
        <v>110</v>
      </c>
      <c r="B30" s="117">
        <v>1229</v>
      </c>
      <c r="C30" s="132">
        <v>97.9</v>
      </c>
      <c r="D30" s="117">
        <v>435</v>
      </c>
      <c r="E30" s="128">
        <v>89.7</v>
      </c>
      <c r="F30" s="129" t="s">
        <v>150</v>
      </c>
    </row>
    <row r="31" spans="1:8" x14ac:dyDescent="0.25">
      <c r="B31" s="42"/>
      <c r="C31" s="45"/>
      <c r="D31" s="42"/>
      <c r="E31" s="45"/>
    </row>
    <row r="32" spans="1:8" ht="54" customHeight="1" x14ac:dyDescent="0.25">
      <c r="A32" s="187" t="s">
        <v>280</v>
      </c>
      <c r="B32" s="187"/>
      <c r="C32" s="187"/>
      <c r="D32" s="187"/>
      <c r="E32" s="187"/>
      <c r="F32" s="187"/>
      <c r="G32" s="187"/>
      <c r="H32" s="187"/>
    </row>
  </sheetData>
  <mergeCells count="7">
    <mergeCell ref="A32:H32"/>
    <mergeCell ref="F3:F4"/>
    <mergeCell ref="A1:F1"/>
    <mergeCell ref="A2:F2"/>
    <mergeCell ref="A3:A4"/>
    <mergeCell ref="B3:C3"/>
    <mergeCell ref="D3:E3"/>
  </mergeCells>
  <pageMargins left="0.70866141732283472" right="0.70866141732283472" top="0.74803149606299213" bottom="0.74803149606299213" header="0.31496062992125984" footer="0.31496062992125984"/>
  <pageSetup paperSize="9" scale="68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Normal="100" workbookViewId="0">
      <selection activeCell="H4" sqref="H4"/>
    </sheetView>
  </sheetViews>
  <sheetFormatPr defaultRowHeight="15" x14ac:dyDescent="0.25"/>
  <cols>
    <col min="1" max="1" width="22.140625" style="3" customWidth="1"/>
    <col min="2" max="2" width="9.140625" style="3"/>
    <col min="3" max="3" width="21" style="3" customWidth="1"/>
    <col min="4" max="4" width="9.140625" style="3"/>
    <col min="5" max="5" width="19.140625" style="3" customWidth="1"/>
    <col min="6" max="6" width="9.140625" style="3"/>
    <col min="7" max="7" width="17.5703125" style="3" customWidth="1"/>
    <col min="8" max="8" width="9.140625" style="3"/>
    <col min="9" max="9" width="19.28515625" style="3" customWidth="1"/>
    <col min="10" max="10" width="18.28515625" style="3" customWidth="1"/>
    <col min="11" max="16384" width="9.140625" style="3"/>
  </cols>
  <sheetData>
    <row r="1" spans="1:10" ht="55.5" customHeight="1" x14ac:dyDescent="0.25">
      <c r="A1" s="203" t="s">
        <v>406</v>
      </c>
      <c r="B1" s="203"/>
      <c r="C1" s="203"/>
      <c r="D1" s="203"/>
      <c r="E1" s="203"/>
      <c r="F1" s="203"/>
      <c r="G1" s="203"/>
      <c r="H1" s="203"/>
      <c r="I1" s="203"/>
      <c r="J1" s="203"/>
    </row>
    <row r="2" spans="1:10" ht="15.75" customHeight="1" x14ac:dyDescent="0.25">
      <c r="A2" s="215" t="s">
        <v>306</v>
      </c>
      <c r="B2" s="215"/>
      <c r="C2" s="215"/>
      <c r="D2" s="215"/>
      <c r="E2" s="215"/>
      <c r="F2" s="215"/>
      <c r="G2" s="215"/>
      <c r="H2" s="215"/>
      <c r="I2" s="215"/>
      <c r="J2" s="215"/>
    </row>
    <row r="3" spans="1:10" ht="34.5" customHeight="1" x14ac:dyDescent="0.25">
      <c r="A3" s="240"/>
      <c r="B3" s="192" t="s">
        <v>308</v>
      </c>
      <c r="C3" s="188"/>
      <c r="D3" s="188" t="s">
        <v>309</v>
      </c>
      <c r="E3" s="188"/>
      <c r="F3" s="188" t="s">
        <v>310</v>
      </c>
      <c r="G3" s="188"/>
      <c r="H3" s="188" t="s">
        <v>445</v>
      </c>
      <c r="I3" s="191"/>
      <c r="J3" s="188"/>
    </row>
    <row r="4" spans="1:10" ht="101.25" customHeight="1" x14ac:dyDescent="0.25">
      <c r="A4" s="240"/>
      <c r="B4" s="119" t="s">
        <v>304</v>
      </c>
      <c r="C4" s="76" t="s">
        <v>305</v>
      </c>
      <c r="D4" s="78" t="s">
        <v>304</v>
      </c>
      <c r="E4" s="76" t="s">
        <v>305</v>
      </c>
      <c r="F4" s="78" t="s">
        <v>304</v>
      </c>
      <c r="G4" s="76" t="s">
        <v>305</v>
      </c>
      <c r="H4" s="78" t="s">
        <v>304</v>
      </c>
      <c r="I4" s="107" t="s">
        <v>305</v>
      </c>
      <c r="J4" s="188"/>
    </row>
    <row r="5" spans="1:10" ht="15.75" x14ac:dyDescent="0.25">
      <c r="A5" s="120" t="s">
        <v>87</v>
      </c>
      <c r="B5" s="52">
        <v>49072</v>
      </c>
      <c r="C5" s="53">
        <v>103.4</v>
      </c>
      <c r="D5" s="52">
        <v>70100</v>
      </c>
      <c r="E5" s="53">
        <v>102</v>
      </c>
      <c r="F5" s="52">
        <v>181386</v>
      </c>
      <c r="G5" s="53">
        <v>98.7</v>
      </c>
      <c r="H5" s="52">
        <v>31707</v>
      </c>
      <c r="I5" s="51">
        <v>106.5</v>
      </c>
      <c r="J5" s="124" t="s">
        <v>125</v>
      </c>
    </row>
    <row r="6" spans="1:10" ht="15.75" x14ac:dyDescent="0.25">
      <c r="A6" s="121" t="s">
        <v>88</v>
      </c>
      <c r="B6" s="21">
        <v>3733</v>
      </c>
      <c r="C6" s="25">
        <v>105.1</v>
      </c>
      <c r="D6" s="21">
        <v>4636</v>
      </c>
      <c r="E6" s="25">
        <v>101.8</v>
      </c>
      <c r="F6" s="21">
        <v>20431</v>
      </c>
      <c r="G6" s="25">
        <v>98.1</v>
      </c>
      <c r="H6" s="21">
        <v>1988</v>
      </c>
      <c r="I6" s="24">
        <v>104.6</v>
      </c>
      <c r="J6" s="125" t="s">
        <v>126</v>
      </c>
    </row>
    <row r="7" spans="1:10" ht="15.75" x14ac:dyDescent="0.25">
      <c r="A7" s="121" t="s">
        <v>89</v>
      </c>
      <c r="B7" s="21">
        <v>758</v>
      </c>
      <c r="C7" s="25">
        <v>100.5</v>
      </c>
      <c r="D7" s="21">
        <v>834</v>
      </c>
      <c r="E7" s="25">
        <v>98.9</v>
      </c>
      <c r="F7" s="21">
        <v>1407</v>
      </c>
      <c r="G7" s="25">
        <v>100.9</v>
      </c>
      <c r="H7" s="21">
        <v>407</v>
      </c>
      <c r="I7" s="24">
        <v>105.2</v>
      </c>
      <c r="J7" s="125" t="s">
        <v>127</v>
      </c>
    </row>
    <row r="8" spans="1:10" ht="15.75" x14ac:dyDescent="0.25">
      <c r="A8" s="121" t="s">
        <v>90</v>
      </c>
      <c r="B8" s="21">
        <v>3884</v>
      </c>
      <c r="C8" s="25">
        <v>103</v>
      </c>
      <c r="D8" s="21">
        <v>6077</v>
      </c>
      <c r="E8" s="25">
        <v>99.1</v>
      </c>
      <c r="F8" s="21">
        <v>10783</v>
      </c>
      <c r="G8" s="25">
        <v>95.9</v>
      </c>
      <c r="H8" s="21">
        <v>2623</v>
      </c>
      <c r="I8" s="24">
        <v>104.4</v>
      </c>
      <c r="J8" s="125" t="s">
        <v>128</v>
      </c>
    </row>
    <row r="9" spans="1:10" ht="15.75" x14ac:dyDescent="0.25">
      <c r="A9" s="121" t="s">
        <v>111</v>
      </c>
      <c r="B9" s="21">
        <v>1336</v>
      </c>
      <c r="C9" s="25">
        <v>103.3</v>
      </c>
      <c r="D9" s="21">
        <v>2568</v>
      </c>
      <c r="E9" s="25">
        <v>102.6</v>
      </c>
      <c r="F9" s="21">
        <v>4191</v>
      </c>
      <c r="G9" s="25">
        <v>98.8</v>
      </c>
      <c r="H9" s="21">
        <v>891</v>
      </c>
      <c r="I9" s="24">
        <v>103.5</v>
      </c>
      <c r="J9" s="125" t="s">
        <v>129</v>
      </c>
    </row>
    <row r="10" spans="1:10" ht="15.75" x14ac:dyDescent="0.25">
      <c r="A10" s="121" t="s">
        <v>91</v>
      </c>
      <c r="B10" s="21">
        <v>1033</v>
      </c>
      <c r="C10" s="25">
        <v>101.9</v>
      </c>
      <c r="D10" s="21">
        <v>1171</v>
      </c>
      <c r="E10" s="25">
        <v>102.1</v>
      </c>
      <c r="F10" s="21">
        <v>3424</v>
      </c>
      <c r="G10" s="25">
        <v>101</v>
      </c>
      <c r="H10" s="21">
        <v>583</v>
      </c>
      <c r="I10" s="24">
        <v>108</v>
      </c>
      <c r="J10" s="125" t="s">
        <v>130</v>
      </c>
    </row>
    <row r="11" spans="1:10" ht="15.75" x14ac:dyDescent="0.25">
      <c r="A11" s="121" t="s">
        <v>92</v>
      </c>
      <c r="B11" s="21">
        <v>145</v>
      </c>
      <c r="C11" s="25">
        <v>113.3</v>
      </c>
      <c r="D11" s="21">
        <v>89</v>
      </c>
      <c r="E11" s="25">
        <v>123.6</v>
      </c>
      <c r="F11" s="21">
        <v>140</v>
      </c>
      <c r="G11" s="25">
        <v>135.9</v>
      </c>
      <c r="H11" s="21">
        <v>107</v>
      </c>
      <c r="I11" s="24">
        <v>137.19999999999999</v>
      </c>
      <c r="J11" s="125" t="s">
        <v>131</v>
      </c>
    </row>
    <row r="12" spans="1:10" ht="15.75" x14ac:dyDescent="0.25">
      <c r="A12" s="121" t="s">
        <v>93</v>
      </c>
      <c r="B12" s="21">
        <v>3308</v>
      </c>
      <c r="C12" s="25">
        <v>102.6</v>
      </c>
      <c r="D12" s="21">
        <v>5625</v>
      </c>
      <c r="E12" s="25">
        <v>101.5</v>
      </c>
      <c r="F12" s="21">
        <v>9611</v>
      </c>
      <c r="G12" s="25">
        <v>101.2</v>
      </c>
      <c r="H12" s="21">
        <v>2595</v>
      </c>
      <c r="I12" s="24">
        <v>106.3</v>
      </c>
      <c r="J12" s="125" t="s">
        <v>132</v>
      </c>
    </row>
    <row r="13" spans="1:10" ht="15.75" x14ac:dyDescent="0.25">
      <c r="A13" s="121" t="s">
        <v>94</v>
      </c>
      <c r="B13" s="21">
        <v>392</v>
      </c>
      <c r="C13" s="25">
        <v>90.5</v>
      </c>
      <c r="D13" s="21">
        <v>441</v>
      </c>
      <c r="E13" s="25">
        <v>87.2</v>
      </c>
      <c r="F13" s="21">
        <v>647</v>
      </c>
      <c r="G13" s="25">
        <v>92.8</v>
      </c>
      <c r="H13" s="21">
        <v>266</v>
      </c>
      <c r="I13" s="24">
        <v>105.1</v>
      </c>
      <c r="J13" s="125" t="s">
        <v>133</v>
      </c>
    </row>
    <row r="14" spans="1:10" ht="15.75" x14ac:dyDescent="0.25">
      <c r="A14" s="121" t="s">
        <v>95</v>
      </c>
      <c r="B14" s="21">
        <v>2994</v>
      </c>
      <c r="C14" s="25">
        <v>102.2</v>
      </c>
      <c r="D14" s="21">
        <v>3280</v>
      </c>
      <c r="E14" s="25">
        <v>101.1</v>
      </c>
      <c r="F14" s="21">
        <v>9351</v>
      </c>
      <c r="G14" s="25">
        <v>94.7</v>
      </c>
      <c r="H14" s="21">
        <v>1489</v>
      </c>
      <c r="I14" s="24">
        <v>106.6</v>
      </c>
      <c r="J14" s="125" t="s">
        <v>134</v>
      </c>
    </row>
    <row r="15" spans="1:10" ht="15.75" x14ac:dyDescent="0.25">
      <c r="A15" s="121" t="s">
        <v>96</v>
      </c>
      <c r="B15" s="21">
        <v>4669</v>
      </c>
      <c r="C15" s="25">
        <v>104.5</v>
      </c>
      <c r="D15" s="21">
        <v>6716</v>
      </c>
      <c r="E15" s="25">
        <v>103.5</v>
      </c>
      <c r="F15" s="21">
        <v>21021</v>
      </c>
      <c r="G15" s="25">
        <v>100.6</v>
      </c>
      <c r="H15" s="21">
        <v>2566</v>
      </c>
      <c r="I15" s="24">
        <v>105.4</v>
      </c>
      <c r="J15" s="125" t="s">
        <v>135</v>
      </c>
    </row>
    <row r="16" spans="1:10" ht="15.75" x14ac:dyDescent="0.25">
      <c r="A16" s="121" t="s">
        <v>112</v>
      </c>
      <c r="B16" s="21">
        <v>1285</v>
      </c>
      <c r="C16" s="25">
        <v>106.6</v>
      </c>
      <c r="D16" s="21">
        <v>2737</v>
      </c>
      <c r="E16" s="25">
        <v>104.2</v>
      </c>
      <c r="F16" s="21">
        <v>3424</v>
      </c>
      <c r="G16" s="25">
        <v>102.9</v>
      </c>
      <c r="H16" s="21">
        <v>933</v>
      </c>
      <c r="I16" s="24">
        <v>109.8</v>
      </c>
      <c r="J16" s="125" t="s">
        <v>136</v>
      </c>
    </row>
    <row r="17" spans="1:10" ht="15.75" x14ac:dyDescent="0.25">
      <c r="A17" s="121" t="s">
        <v>97</v>
      </c>
      <c r="B17" s="21">
        <v>783</v>
      </c>
      <c r="C17" s="25">
        <v>102.9</v>
      </c>
      <c r="D17" s="21">
        <v>862</v>
      </c>
      <c r="E17" s="25">
        <v>103.4</v>
      </c>
      <c r="F17" s="21">
        <v>1214</v>
      </c>
      <c r="G17" s="25">
        <v>96</v>
      </c>
      <c r="H17" s="21">
        <v>474</v>
      </c>
      <c r="I17" s="24">
        <v>106.5</v>
      </c>
      <c r="J17" s="125" t="s">
        <v>137</v>
      </c>
    </row>
    <row r="18" spans="1:10" ht="15.75" x14ac:dyDescent="0.25">
      <c r="A18" s="121" t="s">
        <v>98</v>
      </c>
      <c r="B18" s="21">
        <v>2667</v>
      </c>
      <c r="C18" s="25">
        <v>106.8</v>
      </c>
      <c r="D18" s="21">
        <v>4738</v>
      </c>
      <c r="E18" s="25">
        <v>104.5</v>
      </c>
      <c r="F18" s="21">
        <v>10329</v>
      </c>
      <c r="G18" s="25">
        <v>102.2</v>
      </c>
      <c r="H18" s="21">
        <v>2250</v>
      </c>
      <c r="I18" s="24">
        <v>107.4</v>
      </c>
      <c r="J18" s="125" t="s">
        <v>138</v>
      </c>
    </row>
    <row r="19" spans="1:10" ht="15.75" x14ac:dyDescent="0.25">
      <c r="A19" s="121" t="s">
        <v>99</v>
      </c>
      <c r="B19" s="21">
        <v>3704</v>
      </c>
      <c r="C19" s="25">
        <v>103.4</v>
      </c>
      <c r="D19" s="21">
        <v>5253</v>
      </c>
      <c r="E19" s="25">
        <v>102.4</v>
      </c>
      <c r="F19" s="21">
        <v>11666</v>
      </c>
      <c r="G19" s="25">
        <v>100</v>
      </c>
      <c r="H19" s="21">
        <v>3164</v>
      </c>
      <c r="I19" s="24">
        <v>109.4</v>
      </c>
      <c r="J19" s="125" t="s">
        <v>139</v>
      </c>
    </row>
    <row r="20" spans="1:10" ht="15.75" x14ac:dyDescent="0.25">
      <c r="A20" s="121" t="s">
        <v>100</v>
      </c>
      <c r="B20" s="21">
        <v>3929</v>
      </c>
      <c r="C20" s="25">
        <v>101.3</v>
      </c>
      <c r="D20" s="21">
        <v>5490</v>
      </c>
      <c r="E20" s="25">
        <v>100.9</v>
      </c>
      <c r="F20" s="21">
        <v>14327</v>
      </c>
      <c r="G20" s="25">
        <v>95.7</v>
      </c>
      <c r="H20" s="21">
        <v>2170</v>
      </c>
      <c r="I20" s="24">
        <v>104.4</v>
      </c>
      <c r="J20" s="125" t="s">
        <v>140</v>
      </c>
    </row>
    <row r="21" spans="1:10" ht="15.75" x14ac:dyDescent="0.25">
      <c r="A21" s="121" t="s">
        <v>101</v>
      </c>
      <c r="B21" s="21">
        <v>446</v>
      </c>
      <c r="C21" s="25">
        <v>103.5</v>
      </c>
      <c r="D21" s="21">
        <v>433</v>
      </c>
      <c r="E21" s="25">
        <v>98.2</v>
      </c>
      <c r="F21" s="21">
        <v>983</v>
      </c>
      <c r="G21" s="25">
        <v>94.7</v>
      </c>
      <c r="H21" s="21">
        <v>270</v>
      </c>
      <c r="I21" s="24">
        <v>108.4</v>
      </c>
      <c r="J21" s="125" t="s">
        <v>141</v>
      </c>
    </row>
    <row r="22" spans="1:10" ht="15.75" x14ac:dyDescent="0.25">
      <c r="A22" s="121" t="s">
        <v>102</v>
      </c>
      <c r="B22" s="21">
        <v>1553</v>
      </c>
      <c r="C22" s="25">
        <v>104.5</v>
      </c>
      <c r="D22" s="21">
        <v>1789</v>
      </c>
      <c r="E22" s="25">
        <v>103.9</v>
      </c>
      <c r="F22" s="21">
        <v>9890</v>
      </c>
      <c r="G22" s="25">
        <v>97.2</v>
      </c>
      <c r="H22" s="21">
        <v>1108</v>
      </c>
      <c r="I22" s="24">
        <v>109.2</v>
      </c>
      <c r="J22" s="125" t="s">
        <v>142</v>
      </c>
    </row>
    <row r="23" spans="1:10" ht="15.75" x14ac:dyDescent="0.25">
      <c r="A23" s="121" t="s">
        <v>103</v>
      </c>
      <c r="B23" s="21">
        <v>1014</v>
      </c>
      <c r="C23" s="25">
        <v>103.7</v>
      </c>
      <c r="D23" s="21">
        <v>1312</v>
      </c>
      <c r="E23" s="25">
        <v>102.8</v>
      </c>
      <c r="F23" s="21">
        <v>2307</v>
      </c>
      <c r="G23" s="25">
        <v>101.2</v>
      </c>
      <c r="H23" s="21">
        <v>628</v>
      </c>
      <c r="I23" s="24">
        <v>108.7</v>
      </c>
      <c r="J23" s="125" t="s">
        <v>143</v>
      </c>
    </row>
    <row r="24" spans="1:10" ht="15.75" x14ac:dyDescent="0.25">
      <c r="A24" s="121" t="s">
        <v>104</v>
      </c>
      <c r="B24" s="21">
        <v>2996</v>
      </c>
      <c r="C24" s="25">
        <v>105.1</v>
      </c>
      <c r="D24" s="21">
        <v>4790</v>
      </c>
      <c r="E24" s="25">
        <v>101.9</v>
      </c>
      <c r="F24" s="21">
        <v>12579</v>
      </c>
      <c r="G24" s="25">
        <v>96.8</v>
      </c>
      <c r="H24" s="21">
        <v>1786</v>
      </c>
      <c r="I24" s="24">
        <v>106.1</v>
      </c>
      <c r="J24" s="125" t="s">
        <v>144</v>
      </c>
    </row>
    <row r="25" spans="1:10" ht="15.75" x14ac:dyDescent="0.25">
      <c r="A25" s="121" t="s">
        <v>105</v>
      </c>
      <c r="B25" s="21">
        <v>1941</v>
      </c>
      <c r="C25" s="25">
        <v>109</v>
      </c>
      <c r="D25" s="21">
        <v>3701</v>
      </c>
      <c r="E25" s="25">
        <v>105.6</v>
      </c>
      <c r="F25" s="21">
        <v>7480</v>
      </c>
      <c r="G25" s="25">
        <v>105.4</v>
      </c>
      <c r="H25" s="21">
        <v>1786</v>
      </c>
      <c r="I25" s="24">
        <v>110.4</v>
      </c>
      <c r="J25" s="125" t="s">
        <v>145</v>
      </c>
    </row>
    <row r="26" spans="1:10" ht="15.75" x14ac:dyDescent="0.25">
      <c r="A26" s="121" t="s">
        <v>106</v>
      </c>
      <c r="B26" s="21">
        <v>1636</v>
      </c>
      <c r="C26" s="25">
        <v>104.1</v>
      </c>
      <c r="D26" s="21">
        <v>1864</v>
      </c>
      <c r="E26" s="25">
        <v>101.8</v>
      </c>
      <c r="F26" s="21">
        <v>6570</v>
      </c>
      <c r="G26" s="25">
        <v>98</v>
      </c>
      <c r="H26" s="21">
        <v>870</v>
      </c>
      <c r="I26" s="24">
        <v>106.6</v>
      </c>
      <c r="J26" s="125" t="s">
        <v>146</v>
      </c>
    </row>
    <row r="27" spans="1:10" ht="15.75" x14ac:dyDescent="0.25">
      <c r="A27" s="121" t="s">
        <v>107</v>
      </c>
      <c r="B27" s="21">
        <v>2727</v>
      </c>
      <c r="C27" s="25">
        <v>103</v>
      </c>
      <c r="D27" s="21">
        <v>2852</v>
      </c>
      <c r="E27" s="25">
        <v>103.3</v>
      </c>
      <c r="F27" s="21">
        <v>12869</v>
      </c>
      <c r="G27" s="25">
        <v>99.5</v>
      </c>
      <c r="H27" s="21">
        <v>1378</v>
      </c>
      <c r="I27" s="24">
        <v>105.9</v>
      </c>
      <c r="J27" s="125" t="s">
        <v>147</v>
      </c>
    </row>
    <row r="28" spans="1:10" ht="15.75" x14ac:dyDescent="0.25">
      <c r="A28" s="121" t="s">
        <v>108</v>
      </c>
      <c r="B28" s="21">
        <v>306</v>
      </c>
      <c r="C28" s="25">
        <v>104.1</v>
      </c>
      <c r="D28" s="21">
        <v>387</v>
      </c>
      <c r="E28" s="25">
        <v>106</v>
      </c>
      <c r="F28" s="21">
        <v>615</v>
      </c>
      <c r="G28" s="25">
        <v>94.5</v>
      </c>
      <c r="H28" s="21">
        <v>206</v>
      </c>
      <c r="I28" s="24">
        <v>102.5</v>
      </c>
      <c r="J28" s="125" t="s">
        <v>148</v>
      </c>
    </row>
    <row r="29" spans="1:10" ht="15.75" x14ac:dyDescent="0.25">
      <c r="A29" s="121" t="s">
        <v>109</v>
      </c>
      <c r="B29" s="21">
        <v>1460</v>
      </c>
      <c r="C29" s="25">
        <v>100.4</v>
      </c>
      <c r="D29" s="21">
        <v>1797</v>
      </c>
      <c r="E29" s="25">
        <v>102.1</v>
      </c>
      <c r="F29" s="21">
        <v>4890</v>
      </c>
      <c r="G29" s="25">
        <v>95.1</v>
      </c>
      <c r="H29" s="21">
        <v>977</v>
      </c>
      <c r="I29" s="24">
        <v>103.3</v>
      </c>
      <c r="J29" s="125" t="s">
        <v>149</v>
      </c>
    </row>
    <row r="30" spans="1:10" ht="15.75" x14ac:dyDescent="0.25">
      <c r="A30" s="126" t="s">
        <v>110</v>
      </c>
      <c r="B30" s="117">
        <v>373</v>
      </c>
      <c r="C30" s="128">
        <v>79</v>
      </c>
      <c r="D30" s="117">
        <v>658</v>
      </c>
      <c r="E30" s="128">
        <v>85</v>
      </c>
      <c r="F30" s="117">
        <v>1237</v>
      </c>
      <c r="G30" s="128">
        <v>91.2</v>
      </c>
      <c r="H30" s="117">
        <v>192</v>
      </c>
      <c r="I30" s="127">
        <v>91</v>
      </c>
      <c r="J30" s="129" t="s">
        <v>150</v>
      </c>
    </row>
    <row r="31" spans="1:10" x14ac:dyDescent="0.25">
      <c r="B31" s="42"/>
      <c r="C31" s="45"/>
      <c r="D31" s="42"/>
      <c r="E31" s="45"/>
      <c r="F31" s="42"/>
      <c r="G31" s="45"/>
      <c r="H31" s="42"/>
      <c r="I31" s="45"/>
    </row>
    <row r="32" spans="1:10" ht="51.75" customHeight="1" x14ac:dyDescent="0.25">
      <c r="A32" s="187" t="s">
        <v>280</v>
      </c>
      <c r="B32" s="187"/>
      <c r="C32" s="187"/>
      <c r="D32" s="187"/>
      <c r="E32" s="187"/>
      <c r="F32" s="187"/>
      <c r="G32" s="187"/>
      <c r="H32" s="187"/>
    </row>
  </sheetData>
  <mergeCells count="9">
    <mergeCell ref="A32:H32"/>
    <mergeCell ref="J3:J4"/>
    <mergeCell ref="A1:J1"/>
    <mergeCell ref="A3:A4"/>
    <mergeCell ref="B3:C3"/>
    <mergeCell ref="D3:E3"/>
    <mergeCell ref="F3:G3"/>
    <mergeCell ref="H3:I3"/>
    <mergeCell ref="A2:J2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fitToWidth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Normal="100" workbookViewId="0">
      <selection activeCell="B3" sqref="B3:C3"/>
    </sheetView>
  </sheetViews>
  <sheetFormatPr defaultRowHeight="15" x14ac:dyDescent="0.25"/>
  <cols>
    <col min="1" max="1" width="20.85546875" style="3" customWidth="1"/>
    <col min="2" max="2" width="9.7109375" style="3" customWidth="1"/>
    <col min="3" max="3" width="17.28515625" style="3" customWidth="1"/>
    <col min="4" max="4" width="9.5703125" style="3" customWidth="1"/>
    <col min="5" max="5" width="18" style="3" customWidth="1"/>
    <col min="6" max="6" width="9.140625" style="3" customWidth="1"/>
    <col min="7" max="7" width="17.7109375" style="3" customWidth="1"/>
    <col min="8" max="8" width="9" style="3" customWidth="1"/>
    <col min="9" max="9" width="18.7109375" style="3" customWidth="1"/>
    <col min="10" max="10" width="21.7109375" style="3" customWidth="1"/>
    <col min="11" max="16384" width="9.140625" style="3"/>
  </cols>
  <sheetData>
    <row r="1" spans="1:10" ht="63" customHeight="1" x14ac:dyDescent="0.25">
      <c r="A1" s="241" t="s">
        <v>407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10" ht="16.5" customHeight="1" x14ac:dyDescent="0.25">
      <c r="A2" s="242" t="s">
        <v>408</v>
      </c>
      <c r="B2" s="242"/>
      <c r="C2" s="242"/>
      <c r="D2" s="242"/>
      <c r="E2" s="242"/>
      <c r="F2" s="242"/>
      <c r="G2" s="242"/>
      <c r="H2" s="242"/>
      <c r="I2" s="242"/>
      <c r="J2" s="242"/>
    </row>
    <row r="3" spans="1:10" ht="63.75" customHeight="1" x14ac:dyDescent="0.25">
      <c r="A3" s="243"/>
      <c r="B3" s="200" t="s">
        <v>437</v>
      </c>
      <c r="C3" s="209"/>
      <c r="D3" s="209" t="s">
        <v>409</v>
      </c>
      <c r="E3" s="209"/>
      <c r="F3" s="209" t="s">
        <v>410</v>
      </c>
      <c r="G3" s="209"/>
      <c r="H3" s="209" t="s">
        <v>411</v>
      </c>
      <c r="I3" s="244"/>
      <c r="J3" s="209"/>
    </row>
    <row r="4" spans="1:10" ht="103.5" customHeight="1" x14ac:dyDescent="0.25">
      <c r="A4" s="243"/>
      <c r="B4" s="179" t="s">
        <v>412</v>
      </c>
      <c r="C4" s="175" t="s">
        <v>413</v>
      </c>
      <c r="D4" s="175" t="s">
        <v>412</v>
      </c>
      <c r="E4" s="175" t="s">
        <v>413</v>
      </c>
      <c r="F4" s="175" t="s">
        <v>412</v>
      </c>
      <c r="G4" s="175" t="s">
        <v>413</v>
      </c>
      <c r="H4" s="175" t="s">
        <v>412</v>
      </c>
      <c r="I4" s="176" t="s">
        <v>413</v>
      </c>
      <c r="J4" s="209"/>
    </row>
    <row r="5" spans="1:10" ht="15.75" x14ac:dyDescent="0.25">
      <c r="A5" s="120" t="s">
        <v>87</v>
      </c>
      <c r="B5" s="52">
        <v>66272</v>
      </c>
      <c r="C5" s="53">
        <v>101.5</v>
      </c>
      <c r="D5" s="52">
        <v>1513</v>
      </c>
      <c r="E5" s="51">
        <v>96.8</v>
      </c>
      <c r="F5" s="52">
        <v>2558</v>
      </c>
      <c r="G5" s="51">
        <v>109.7</v>
      </c>
      <c r="H5" s="52">
        <v>21923</v>
      </c>
      <c r="I5" s="51">
        <v>105.4</v>
      </c>
      <c r="J5" s="124" t="s">
        <v>125</v>
      </c>
    </row>
    <row r="6" spans="1:10" ht="15.75" x14ac:dyDescent="0.25">
      <c r="A6" s="121" t="s">
        <v>88</v>
      </c>
      <c r="B6" s="21">
        <v>4550</v>
      </c>
      <c r="C6" s="25">
        <v>101.4</v>
      </c>
      <c r="D6" s="21">
        <v>68</v>
      </c>
      <c r="E6" s="24">
        <v>89.5</v>
      </c>
      <c r="F6" s="21">
        <v>183</v>
      </c>
      <c r="G6" s="24">
        <v>120.4</v>
      </c>
      <c r="H6" s="21">
        <v>2005</v>
      </c>
      <c r="I6" s="24">
        <v>106.6</v>
      </c>
      <c r="J6" s="125" t="s">
        <v>126</v>
      </c>
    </row>
    <row r="7" spans="1:10" ht="15.75" x14ac:dyDescent="0.25">
      <c r="A7" s="121" t="s">
        <v>89</v>
      </c>
      <c r="B7" s="21">
        <v>788</v>
      </c>
      <c r="C7" s="25">
        <v>103.7</v>
      </c>
      <c r="D7" s="21">
        <v>79</v>
      </c>
      <c r="E7" s="24">
        <v>97.5</v>
      </c>
      <c r="F7" s="21">
        <v>12</v>
      </c>
      <c r="G7" s="24">
        <v>100</v>
      </c>
      <c r="H7" s="21">
        <v>637</v>
      </c>
      <c r="I7" s="24">
        <v>104.4</v>
      </c>
      <c r="J7" s="125" t="s">
        <v>127</v>
      </c>
    </row>
    <row r="8" spans="1:10" ht="15.75" x14ac:dyDescent="0.25">
      <c r="A8" s="121" t="s">
        <v>90</v>
      </c>
      <c r="B8" s="21">
        <v>5433</v>
      </c>
      <c r="C8" s="25">
        <v>101.4</v>
      </c>
      <c r="D8" s="21">
        <v>60</v>
      </c>
      <c r="E8" s="24">
        <v>107.1</v>
      </c>
      <c r="F8" s="21">
        <v>183</v>
      </c>
      <c r="G8" s="24">
        <v>114.4</v>
      </c>
      <c r="H8" s="21">
        <v>1199</v>
      </c>
      <c r="I8" s="24">
        <v>102.8</v>
      </c>
      <c r="J8" s="125" t="s">
        <v>128</v>
      </c>
    </row>
    <row r="9" spans="1:10" ht="15.75" x14ac:dyDescent="0.25">
      <c r="A9" s="121" t="s">
        <v>111</v>
      </c>
      <c r="B9" s="21">
        <v>2630</v>
      </c>
      <c r="C9" s="25">
        <v>103.5</v>
      </c>
      <c r="D9" s="21">
        <v>28</v>
      </c>
      <c r="E9" s="24">
        <v>93.3</v>
      </c>
      <c r="F9" s="21">
        <v>91</v>
      </c>
      <c r="G9" s="24">
        <v>100</v>
      </c>
      <c r="H9" s="21">
        <v>535</v>
      </c>
      <c r="I9" s="24">
        <v>105.9</v>
      </c>
      <c r="J9" s="125" t="s">
        <v>129</v>
      </c>
    </row>
    <row r="10" spans="1:10" ht="15.75" x14ac:dyDescent="0.25">
      <c r="A10" s="121" t="s">
        <v>91</v>
      </c>
      <c r="B10" s="21">
        <v>1282</v>
      </c>
      <c r="C10" s="25">
        <v>104.7</v>
      </c>
      <c r="D10" s="21">
        <v>99</v>
      </c>
      <c r="E10" s="24">
        <v>95.2</v>
      </c>
      <c r="F10" s="21">
        <v>49</v>
      </c>
      <c r="G10" s="24">
        <v>102.1</v>
      </c>
      <c r="H10" s="21">
        <v>718</v>
      </c>
      <c r="I10" s="24">
        <v>103.3</v>
      </c>
      <c r="J10" s="125" t="s">
        <v>130</v>
      </c>
    </row>
    <row r="11" spans="1:10" ht="15.75" x14ac:dyDescent="0.25">
      <c r="A11" s="121" t="s">
        <v>92</v>
      </c>
      <c r="B11" s="21">
        <v>123</v>
      </c>
      <c r="C11" s="25">
        <v>113.9</v>
      </c>
      <c r="D11" s="21">
        <v>13</v>
      </c>
      <c r="E11" s="24">
        <v>108.3</v>
      </c>
      <c r="F11" s="21">
        <v>17</v>
      </c>
      <c r="G11" s="24">
        <v>121.4</v>
      </c>
      <c r="H11" s="21">
        <v>71</v>
      </c>
      <c r="I11" s="24">
        <v>122.4</v>
      </c>
      <c r="J11" s="125" t="s">
        <v>131</v>
      </c>
    </row>
    <row r="12" spans="1:10" ht="15.75" x14ac:dyDescent="0.25">
      <c r="A12" s="121" t="s">
        <v>93</v>
      </c>
      <c r="B12" s="21">
        <v>5613</v>
      </c>
      <c r="C12" s="25">
        <v>103.8</v>
      </c>
      <c r="D12" s="21">
        <v>27</v>
      </c>
      <c r="E12" s="24">
        <v>117.4</v>
      </c>
      <c r="F12" s="21">
        <v>141</v>
      </c>
      <c r="G12" s="24">
        <v>114.6</v>
      </c>
      <c r="H12" s="21">
        <v>1276</v>
      </c>
      <c r="I12" s="24">
        <v>108.2</v>
      </c>
      <c r="J12" s="125" t="s">
        <v>132</v>
      </c>
    </row>
    <row r="13" spans="1:10" ht="15.75" x14ac:dyDescent="0.25">
      <c r="A13" s="121" t="s">
        <v>94</v>
      </c>
      <c r="B13" s="21">
        <v>456</v>
      </c>
      <c r="C13" s="25">
        <v>89.9</v>
      </c>
      <c r="D13" s="21">
        <v>32</v>
      </c>
      <c r="E13" s="24">
        <v>76.2</v>
      </c>
      <c r="F13" s="21">
        <v>10</v>
      </c>
      <c r="G13" s="24">
        <v>100</v>
      </c>
      <c r="H13" s="21">
        <v>233</v>
      </c>
      <c r="I13" s="24">
        <v>87.9</v>
      </c>
      <c r="J13" s="125" t="s">
        <v>133</v>
      </c>
    </row>
    <row r="14" spans="1:10" ht="15.75" x14ac:dyDescent="0.25">
      <c r="A14" s="121" t="s">
        <v>95</v>
      </c>
      <c r="B14" s="21">
        <v>3265</v>
      </c>
      <c r="C14" s="25">
        <v>97.7</v>
      </c>
      <c r="D14" s="21">
        <v>164</v>
      </c>
      <c r="E14" s="24">
        <v>98.8</v>
      </c>
      <c r="F14" s="21">
        <v>193</v>
      </c>
      <c r="G14" s="24">
        <v>103.2</v>
      </c>
      <c r="H14" s="21">
        <v>1619</v>
      </c>
      <c r="I14" s="24">
        <v>102.6</v>
      </c>
      <c r="J14" s="125" t="s">
        <v>134</v>
      </c>
    </row>
    <row r="15" spans="1:10" ht="15.75" x14ac:dyDescent="0.25">
      <c r="A15" s="121" t="s">
        <v>96</v>
      </c>
      <c r="B15" s="21">
        <v>5764</v>
      </c>
      <c r="C15" s="25">
        <v>102</v>
      </c>
      <c r="D15" s="21">
        <v>60</v>
      </c>
      <c r="E15" s="24">
        <v>98.4</v>
      </c>
      <c r="F15" s="21">
        <v>105</v>
      </c>
      <c r="G15" s="24">
        <v>131.30000000000001</v>
      </c>
      <c r="H15" s="21">
        <v>1455</v>
      </c>
      <c r="I15" s="24">
        <v>106.3</v>
      </c>
      <c r="J15" s="125" t="s">
        <v>135</v>
      </c>
    </row>
    <row r="16" spans="1:10" ht="15.75" x14ac:dyDescent="0.25">
      <c r="A16" s="121" t="s">
        <v>112</v>
      </c>
      <c r="B16" s="21">
        <v>2718</v>
      </c>
      <c r="C16" s="25">
        <v>103.4</v>
      </c>
      <c r="D16" s="21">
        <v>11</v>
      </c>
      <c r="E16" s="24">
        <v>100</v>
      </c>
      <c r="F16" s="21">
        <v>100</v>
      </c>
      <c r="G16" s="24">
        <v>109.9</v>
      </c>
      <c r="H16" s="21">
        <v>406</v>
      </c>
      <c r="I16" s="24">
        <v>109.7</v>
      </c>
      <c r="J16" s="125" t="s">
        <v>136</v>
      </c>
    </row>
    <row r="17" spans="1:10" ht="15.75" x14ac:dyDescent="0.25">
      <c r="A17" s="121" t="s">
        <v>97</v>
      </c>
      <c r="B17" s="21">
        <v>771</v>
      </c>
      <c r="C17" s="25">
        <v>104.3</v>
      </c>
      <c r="D17" s="21">
        <v>102</v>
      </c>
      <c r="E17" s="24">
        <v>105.2</v>
      </c>
      <c r="F17" s="21">
        <v>52</v>
      </c>
      <c r="G17" s="24">
        <v>96.3</v>
      </c>
      <c r="H17" s="21">
        <v>453</v>
      </c>
      <c r="I17" s="24">
        <v>108.4</v>
      </c>
      <c r="J17" s="125" t="s">
        <v>137</v>
      </c>
    </row>
    <row r="18" spans="1:10" ht="15.75" x14ac:dyDescent="0.25">
      <c r="A18" s="121" t="s">
        <v>98</v>
      </c>
      <c r="B18" s="21">
        <v>4158</v>
      </c>
      <c r="C18" s="25">
        <v>104</v>
      </c>
      <c r="D18" s="21">
        <v>17</v>
      </c>
      <c r="E18" s="24">
        <v>100</v>
      </c>
      <c r="F18" s="21">
        <v>169</v>
      </c>
      <c r="G18" s="24">
        <v>133.1</v>
      </c>
      <c r="H18" s="21">
        <v>911</v>
      </c>
      <c r="I18" s="24">
        <v>111.5</v>
      </c>
      <c r="J18" s="125" t="s">
        <v>138</v>
      </c>
    </row>
    <row r="19" spans="1:10" ht="15.75" x14ac:dyDescent="0.25">
      <c r="A19" s="121" t="s">
        <v>99</v>
      </c>
      <c r="B19" s="21">
        <v>5066</v>
      </c>
      <c r="C19" s="25">
        <v>103</v>
      </c>
      <c r="D19" s="21">
        <v>39</v>
      </c>
      <c r="E19" s="24">
        <v>97.5</v>
      </c>
      <c r="F19" s="21">
        <v>379</v>
      </c>
      <c r="G19" s="24">
        <v>121.5</v>
      </c>
      <c r="H19" s="21">
        <v>1213</v>
      </c>
      <c r="I19" s="24">
        <v>111.7</v>
      </c>
      <c r="J19" s="125" t="s">
        <v>139</v>
      </c>
    </row>
    <row r="20" spans="1:10" ht="15.75" x14ac:dyDescent="0.25">
      <c r="A20" s="121" t="s">
        <v>100</v>
      </c>
      <c r="B20" s="21">
        <v>4374</v>
      </c>
      <c r="C20" s="25">
        <v>101</v>
      </c>
      <c r="D20" s="21">
        <v>131</v>
      </c>
      <c r="E20" s="24">
        <v>97.8</v>
      </c>
      <c r="F20" s="21">
        <v>146</v>
      </c>
      <c r="G20" s="24">
        <v>103.5</v>
      </c>
      <c r="H20" s="21">
        <v>1567</v>
      </c>
      <c r="I20" s="24">
        <v>102.8</v>
      </c>
      <c r="J20" s="125" t="s">
        <v>140</v>
      </c>
    </row>
    <row r="21" spans="1:10" ht="15.75" x14ac:dyDescent="0.25">
      <c r="A21" s="121" t="s">
        <v>101</v>
      </c>
      <c r="B21" s="21">
        <v>520</v>
      </c>
      <c r="C21" s="25">
        <v>102.2</v>
      </c>
      <c r="D21" s="21">
        <v>41</v>
      </c>
      <c r="E21" s="24">
        <v>95.3</v>
      </c>
      <c r="F21" s="21">
        <v>19</v>
      </c>
      <c r="G21" s="24">
        <v>118.8</v>
      </c>
      <c r="H21" s="21">
        <v>342</v>
      </c>
      <c r="I21" s="24">
        <v>103</v>
      </c>
      <c r="J21" s="125" t="s">
        <v>141</v>
      </c>
    </row>
    <row r="22" spans="1:10" ht="15.75" x14ac:dyDescent="0.25">
      <c r="A22" s="121" t="s">
        <v>102</v>
      </c>
      <c r="B22" s="21">
        <v>1998</v>
      </c>
      <c r="C22" s="25">
        <v>102.7</v>
      </c>
      <c r="D22" s="21">
        <v>72</v>
      </c>
      <c r="E22" s="24">
        <v>94.7</v>
      </c>
      <c r="F22" s="21">
        <v>52</v>
      </c>
      <c r="G22" s="24">
        <v>144.4</v>
      </c>
      <c r="H22" s="21">
        <v>808</v>
      </c>
      <c r="I22" s="24">
        <v>107.9</v>
      </c>
      <c r="J22" s="125" t="s">
        <v>142</v>
      </c>
    </row>
    <row r="23" spans="1:10" ht="15.75" x14ac:dyDescent="0.25">
      <c r="A23" s="121" t="s">
        <v>103</v>
      </c>
      <c r="B23" s="21">
        <v>1293</v>
      </c>
      <c r="C23" s="25">
        <v>99.5</v>
      </c>
      <c r="D23" s="21">
        <v>52</v>
      </c>
      <c r="E23" s="24">
        <v>92.9</v>
      </c>
      <c r="F23" s="21">
        <v>33</v>
      </c>
      <c r="G23" s="24">
        <v>122.2</v>
      </c>
      <c r="H23" s="21">
        <v>638</v>
      </c>
      <c r="I23" s="24">
        <v>106.2</v>
      </c>
      <c r="J23" s="125" t="s">
        <v>143</v>
      </c>
    </row>
    <row r="24" spans="1:10" ht="15.75" x14ac:dyDescent="0.25">
      <c r="A24" s="121" t="s">
        <v>104</v>
      </c>
      <c r="B24" s="21">
        <v>4659</v>
      </c>
      <c r="C24" s="25">
        <v>102.6</v>
      </c>
      <c r="D24" s="21">
        <v>45</v>
      </c>
      <c r="E24" s="24">
        <v>97.8</v>
      </c>
      <c r="F24" s="21">
        <v>202</v>
      </c>
      <c r="G24" s="24">
        <v>111</v>
      </c>
      <c r="H24" s="21">
        <v>1255</v>
      </c>
      <c r="I24" s="24">
        <v>105.6</v>
      </c>
      <c r="J24" s="125" t="s">
        <v>144</v>
      </c>
    </row>
    <row r="25" spans="1:10" ht="15.75" x14ac:dyDescent="0.25">
      <c r="A25" s="121" t="s">
        <v>105</v>
      </c>
      <c r="B25" s="21">
        <v>2981</v>
      </c>
      <c r="C25" s="25">
        <v>104.9</v>
      </c>
      <c r="D25" s="21">
        <v>73</v>
      </c>
      <c r="E25" s="24">
        <v>96.1</v>
      </c>
      <c r="F25" s="21">
        <v>192</v>
      </c>
      <c r="G25" s="24">
        <v>99.5</v>
      </c>
      <c r="H25" s="21">
        <v>776</v>
      </c>
      <c r="I25" s="24">
        <v>105</v>
      </c>
      <c r="J25" s="125" t="s">
        <v>145</v>
      </c>
    </row>
    <row r="26" spans="1:10" ht="15.75" x14ac:dyDescent="0.25">
      <c r="A26" s="121" t="s">
        <v>106</v>
      </c>
      <c r="B26" s="21">
        <v>1904</v>
      </c>
      <c r="C26" s="25">
        <v>104.7</v>
      </c>
      <c r="D26" s="21">
        <v>57</v>
      </c>
      <c r="E26" s="24">
        <v>98.3</v>
      </c>
      <c r="F26" s="21">
        <v>52</v>
      </c>
      <c r="G26" s="24">
        <v>133.30000000000001</v>
      </c>
      <c r="H26" s="21">
        <v>1054</v>
      </c>
      <c r="I26" s="24">
        <v>108</v>
      </c>
      <c r="J26" s="125" t="s">
        <v>146</v>
      </c>
    </row>
    <row r="27" spans="1:10" ht="15.75" x14ac:dyDescent="0.25">
      <c r="A27" s="121" t="s">
        <v>107</v>
      </c>
      <c r="B27" s="21">
        <v>3035</v>
      </c>
      <c r="C27" s="25">
        <v>100.8</v>
      </c>
      <c r="D27" s="21">
        <v>67</v>
      </c>
      <c r="E27" s="24">
        <v>98.5</v>
      </c>
      <c r="F27" s="21">
        <v>95</v>
      </c>
      <c r="G27" s="24">
        <v>96.9</v>
      </c>
      <c r="H27" s="21">
        <v>1332</v>
      </c>
      <c r="I27" s="24">
        <v>104.1</v>
      </c>
      <c r="J27" s="125" t="s">
        <v>147</v>
      </c>
    </row>
    <row r="28" spans="1:10" ht="15.75" x14ac:dyDescent="0.25">
      <c r="A28" s="121" t="s">
        <v>108</v>
      </c>
      <c r="B28" s="21">
        <v>409</v>
      </c>
      <c r="C28" s="25">
        <v>106.5</v>
      </c>
      <c r="D28" s="21">
        <v>16</v>
      </c>
      <c r="E28" s="24">
        <v>88.9</v>
      </c>
      <c r="F28" s="21">
        <v>14</v>
      </c>
      <c r="G28" s="24">
        <v>116.7</v>
      </c>
      <c r="H28" s="21">
        <v>161</v>
      </c>
      <c r="I28" s="24">
        <v>106.6</v>
      </c>
      <c r="J28" s="125" t="s">
        <v>148</v>
      </c>
    </row>
    <row r="29" spans="1:10" ht="15.75" x14ac:dyDescent="0.25">
      <c r="A29" s="121" t="s">
        <v>109</v>
      </c>
      <c r="B29" s="21">
        <v>1966</v>
      </c>
      <c r="C29" s="25">
        <v>101.3</v>
      </c>
      <c r="D29" s="21">
        <v>149</v>
      </c>
      <c r="E29" s="24">
        <v>93.1</v>
      </c>
      <c r="F29" s="21">
        <v>35</v>
      </c>
      <c r="G29" s="24">
        <v>109.4</v>
      </c>
      <c r="H29" s="21">
        <v>1054</v>
      </c>
      <c r="I29" s="24">
        <v>104.3</v>
      </c>
      <c r="J29" s="125" t="s">
        <v>149</v>
      </c>
    </row>
    <row r="30" spans="1:10" ht="15.75" x14ac:dyDescent="0.25">
      <c r="A30" s="126" t="s">
        <v>110</v>
      </c>
      <c r="B30" s="117">
        <v>516</v>
      </c>
      <c r="C30" s="128">
        <v>50.8</v>
      </c>
      <c r="D30" s="117">
        <v>11</v>
      </c>
      <c r="E30" s="127">
        <v>91.7</v>
      </c>
      <c r="F30" s="117">
        <v>34</v>
      </c>
      <c r="G30" s="127">
        <v>35.799999999999997</v>
      </c>
      <c r="H30" s="117">
        <v>205</v>
      </c>
      <c r="I30" s="127">
        <v>84.4</v>
      </c>
      <c r="J30" s="129" t="s">
        <v>150</v>
      </c>
    </row>
    <row r="31" spans="1:10" x14ac:dyDescent="0.25">
      <c r="B31" s="42"/>
      <c r="C31" s="45"/>
      <c r="D31" s="42"/>
      <c r="E31" s="45"/>
      <c r="F31" s="42"/>
      <c r="G31" s="45"/>
      <c r="H31" s="42"/>
      <c r="I31" s="45"/>
    </row>
    <row r="32" spans="1:10" ht="55.5" customHeight="1" x14ac:dyDescent="0.25">
      <c r="A32" s="187" t="s">
        <v>280</v>
      </c>
      <c r="B32" s="187"/>
      <c r="C32" s="187"/>
      <c r="D32" s="187"/>
      <c r="E32" s="187"/>
      <c r="F32" s="187"/>
      <c r="G32" s="187"/>
      <c r="H32" s="187"/>
    </row>
  </sheetData>
  <mergeCells count="9">
    <mergeCell ref="A32:H32"/>
    <mergeCell ref="J3:J4"/>
    <mergeCell ref="A1:J1"/>
    <mergeCell ref="A2:J2"/>
    <mergeCell ref="A3:A4"/>
    <mergeCell ref="B3:C3"/>
    <mergeCell ref="D3:E3"/>
    <mergeCell ref="F3:G3"/>
    <mergeCell ref="H3:I3"/>
  </mergeCells>
  <printOptions horizontalCentered="1"/>
  <pageMargins left="0.59055118110236227" right="0.59055118110236227" top="0.19685039370078741" bottom="0.39370078740157483" header="0.31496062992125984" footer="0.31496062992125984"/>
  <pageSetup paperSize="9" scale="78" fitToWidth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zoomScaleNormal="100" workbookViewId="0">
      <selection activeCell="C38" sqref="C38"/>
    </sheetView>
  </sheetViews>
  <sheetFormatPr defaultRowHeight="15" x14ac:dyDescent="0.25"/>
  <cols>
    <col min="1" max="1" width="20.85546875" style="3" customWidth="1"/>
    <col min="2" max="2" width="9.140625" style="3"/>
    <col min="3" max="3" width="16.5703125" style="3" customWidth="1"/>
    <col min="4" max="4" width="9.140625" style="3"/>
    <col min="5" max="5" width="16.85546875" style="3" customWidth="1"/>
    <col min="6" max="6" width="9.140625" style="3"/>
    <col min="7" max="7" width="15.140625" style="3" customWidth="1"/>
    <col min="8" max="8" width="9.140625" style="3"/>
    <col min="9" max="9" width="15.7109375" style="3" customWidth="1"/>
    <col min="10" max="10" width="9.140625" style="3"/>
    <col min="11" max="11" width="15.28515625" style="3" customWidth="1"/>
    <col min="12" max="12" width="20.7109375" style="3" customWidth="1"/>
    <col min="13" max="16384" width="9.140625" style="3"/>
  </cols>
  <sheetData>
    <row r="1" spans="1:12" ht="56.25" customHeight="1" x14ac:dyDescent="0.25">
      <c r="A1" s="203" t="s">
        <v>311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1:12" ht="17.25" customHeight="1" x14ac:dyDescent="0.25">
      <c r="A2" s="215" t="s">
        <v>354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3" spans="1:12" ht="31.5" customHeight="1" x14ac:dyDescent="0.25">
      <c r="A3" s="240"/>
      <c r="B3" s="192" t="s">
        <v>312</v>
      </c>
      <c r="C3" s="188"/>
      <c r="D3" s="188"/>
      <c r="E3" s="188"/>
      <c r="F3" s="225" t="s">
        <v>313</v>
      </c>
      <c r="G3" s="225"/>
      <c r="H3" s="225"/>
      <c r="I3" s="225"/>
      <c r="J3" s="225"/>
      <c r="K3" s="227"/>
      <c r="L3" s="245"/>
    </row>
    <row r="4" spans="1:12" ht="69" customHeight="1" x14ac:dyDescent="0.25">
      <c r="A4" s="240"/>
      <c r="B4" s="192" t="s">
        <v>314</v>
      </c>
      <c r="C4" s="188"/>
      <c r="D4" s="188" t="s">
        <v>315</v>
      </c>
      <c r="E4" s="188"/>
      <c r="F4" s="188" t="s">
        <v>316</v>
      </c>
      <c r="G4" s="188"/>
      <c r="H4" s="225" t="s">
        <v>370</v>
      </c>
      <c r="I4" s="225"/>
      <c r="J4" s="188" t="s">
        <v>317</v>
      </c>
      <c r="K4" s="191"/>
      <c r="L4" s="245"/>
    </row>
    <row r="5" spans="1:12" ht="114" customHeight="1" x14ac:dyDescent="0.25">
      <c r="A5" s="240"/>
      <c r="B5" s="119" t="s">
        <v>304</v>
      </c>
      <c r="C5" s="76" t="s">
        <v>307</v>
      </c>
      <c r="D5" s="78" t="s">
        <v>304</v>
      </c>
      <c r="E5" s="76" t="s">
        <v>307</v>
      </c>
      <c r="F5" s="78" t="s">
        <v>304</v>
      </c>
      <c r="G5" s="76" t="s">
        <v>307</v>
      </c>
      <c r="H5" s="78" t="s">
        <v>304</v>
      </c>
      <c r="I5" s="76" t="s">
        <v>307</v>
      </c>
      <c r="J5" s="78" t="s">
        <v>304</v>
      </c>
      <c r="K5" s="107" t="s">
        <v>307</v>
      </c>
      <c r="L5" s="245"/>
    </row>
    <row r="6" spans="1:12" ht="15.75" x14ac:dyDescent="0.25">
      <c r="A6" s="133" t="s">
        <v>87</v>
      </c>
      <c r="B6" s="52">
        <v>5655</v>
      </c>
      <c r="C6" s="51">
        <v>110.5</v>
      </c>
      <c r="D6" s="52">
        <v>4572</v>
      </c>
      <c r="E6" s="51">
        <v>109.5</v>
      </c>
      <c r="F6" s="52">
        <v>4226</v>
      </c>
      <c r="G6" s="51">
        <v>108.4</v>
      </c>
      <c r="H6" s="52">
        <v>1613</v>
      </c>
      <c r="I6" s="51">
        <v>116.7</v>
      </c>
      <c r="J6" s="52">
        <v>4388</v>
      </c>
      <c r="K6" s="51">
        <v>109.4</v>
      </c>
      <c r="L6" s="124" t="s">
        <v>125</v>
      </c>
    </row>
    <row r="7" spans="1:12" ht="15.75" x14ac:dyDescent="0.25">
      <c r="A7" s="97" t="s">
        <v>88</v>
      </c>
      <c r="B7" s="21">
        <v>257</v>
      </c>
      <c r="C7" s="24">
        <v>106.2</v>
      </c>
      <c r="D7" s="21">
        <v>233</v>
      </c>
      <c r="E7" s="24">
        <v>121.4</v>
      </c>
      <c r="F7" s="21">
        <v>68</v>
      </c>
      <c r="G7" s="24">
        <v>125.9</v>
      </c>
      <c r="H7" s="21">
        <v>69</v>
      </c>
      <c r="I7" s="24">
        <v>115</v>
      </c>
      <c r="J7" s="21">
        <v>353</v>
      </c>
      <c r="K7" s="24">
        <v>110.3</v>
      </c>
      <c r="L7" s="125" t="s">
        <v>126</v>
      </c>
    </row>
    <row r="8" spans="1:12" ht="15.75" x14ac:dyDescent="0.25">
      <c r="A8" s="97" t="s">
        <v>89</v>
      </c>
      <c r="B8" s="21">
        <v>21</v>
      </c>
      <c r="C8" s="24">
        <v>140</v>
      </c>
      <c r="D8" s="21">
        <v>59</v>
      </c>
      <c r="E8" s="24">
        <v>131.1</v>
      </c>
      <c r="F8" s="21">
        <v>8</v>
      </c>
      <c r="G8" s="24">
        <v>114.3</v>
      </c>
      <c r="H8" s="21">
        <v>10</v>
      </c>
      <c r="I8" s="24">
        <v>1000</v>
      </c>
      <c r="J8" s="21">
        <v>62</v>
      </c>
      <c r="K8" s="24">
        <v>119.2</v>
      </c>
      <c r="L8" s="125" t="s">
        <v>127</v>
      </c>
    </row>
    <row r="9" spans="1:12" ht="15.75" x14ac:dyDescent="0.25">
      <c r="A9" s="97" t="s">
        <v>90</v>
      </c>
      <c r="B9" s="21">
        <v>342</v>
      </c>
      <c r="C9" s="24">
        <v>105.2</v>
      </c>
      <c r="D9" s="21">
        <v>312</v>
      </c>
      <c r="E9" s="24">
        <v>106.1</v>
      </c>
      <c r="F9" s="21">
        <v>199</v>
      </c>
      <c r="G9" s="24">
        <v>102.1</v>
      </c>
      <c r="H9" s="21">
        <v>109</v>
      </c>
      <c r="I9" s="24">
        <v>123.9</v>
      </c>
      <c r="J9" s="21">
        <v>346</v>
      </c>
      <c r="K9" s="24">
        <v>103</v>
      </c>
      <c r="L9" s="125" t="s">
        <v>128</v>
      </c>
    </row>
    <row r="10" spans="1:12" ht="15.75" x14ac:dyDescent="0.25">
      <c r="A10" s="97" t="s">
        <v>111</v>
      </c>
      <c r="B10" s="21">
        <v>155</v>
      </c>
      <c r="C10" s="24">
        <v>107.6</v>
      </c>
      <c r="D10" s="21">
        <v>106</v>
      </c>
      <c r="E10" s="24">
        <v>102.9</v>
      </c>
      <c r="F10" s="21">
        <v>53</v>
      </c>
      <c r="G10" s="24">
        <v>98.1</v>
      </c>
      <c r="H10" s="21">
        <v>46</v>
      </c>
      <c r="I10" s="24">
        <v>121.1</v>
      </c>
      <c r="J10" s="21">
        <v>162</v>
      </c>
      <c r="K10" s="24">
        <v>104.5</v>
      </c>
      <c r="L10" s="125" t="s">
        <v>129</v>
      </c>
    </row>
    <row r="11" spans="1:12" ht="15.75" x14ac:dyDescent="0.25">
      <c r="A11" s="97" t="s">
        <v>91</v>
      </c>
      <c r="B11" s="21">
        <v>88</v>
      </c>
      <c r="C11" s="24">
        <v>110</v>
      </c>
      <c r="D11" s="21">
        <v>49</v>
      </c>
      <c r="E11" s="24">
        <v>106.5</v>
      </c>
      <c r="F11" s="21">
        <v>4</v>
      </c>
      <c r="G11" s="24">
        <v>100</v>
      </c>
      <c r="H11" s="21">
        <v>38</v>
      </c>
      <c r="I11" s="24">
        <v>111.8</v>
      </c>
      <c r="J11" s="21">
        <v>95</v>
      </c>
      <c r="K11" s="24">
        <v>108</v>
      </c>
      <c r="L11" s="125" t="s">
        <v>130</v>
      </c>
    </row>
    <row r="12" spans="1:12" ht="15.75" x14ac:dyDescent="0.25">
      <c r="A12" s="97" t="s">
        <v>92</v>
      </c>
      <c r="B12" s="21">
        <v>31</v>
      </c>
      <c r="C12" s="24">
        <v>140.9</v>
      </c>
      <c r="D12" s="21">
        <v>58</v>
      </c>
      <c r="E12" s="24">
        <v>128.9</v>
      </c>
      <c r="F12" s="21">
        <v>10</v>
      </c>
      <c r="G12" s="24">
        <v>111.1</v>
      </c>
      <c r="H12" s="21">
        <v>43</v>
      </c>
      <c r="I12" s="24">
        <v>143.30000000000001</v>
      </c>
      <c r="J12" s="21">
        <v>36</v>
      </c>
      <c r="K12" s="24">
        <v>128.6</v>
      </c>
      <c r="L12" s="125" t="s">
        <v>131</v>
      </c>
    </row>
    <row r="13" spans="1:12" ht="15.75" x14ac:dyDescent="0.25">
      <c r="A13" s="97" t="s">
        <v>93</v>
      </c>
      <c r="B13" s="21">
        <v>465</v>
      </c>
      <c r="C13" s="24">
        <v>106.4</v>
      </c>
      <c r="D13" s="21">
        <v>304</v>
      </c>
      <c r="E13" s="24">
        <v>110.5</v>
      </c>
      <c r="F13" s="21">
        <v>414</v>
      </c>
      <c r="G13" s="24">
        <v>106.2</v>
      </c>
      <c r="H13" s="21">
        <v>119</v>
      </c>
      <c r="I13" s="24">
        <v>111.2</v>
      </c>
      <c r="J13" s="21">
        <v>236</v>
      </c>
      <c r="K13" s="24">
        <v>109.8</v>
      </c>
      <c r="L13" s="125" t="s">
        <v>132</v>
      </c>
    </row>
    <row r="14" spans="1:12" ht="18.75" x14ac:dyDescent="0.25">
      <c r="A14" s="97" t="s">
        <v>94</v>
      </c>
      <c r="B14" s="182" t="s">
        <v>447</v>
      </c>
      <c r="C14" s="182" t="s">
        <v>447</v>
      </c>
      <c r="D14" s="21">
        <v>50</v>
      </c>
      <c r="E14" s="24">
        <v>116.3</v>
      </c>
      <c r="F14" s="182" t="s">
        <v>447</v>
      </c>
      <c r="G14" s="182" t="s">
        <v>447</v>
      </c>
      <c r="H14" s="21">
        <v>13</v>
      </c>
      <c r="I14" s="24">
        <v>108.3</v>
      </c>
      <c r="J14" s="21">
        <v>65</v>
      </c>
      <c r="K14" s="24">
        <v>112.1</v>
      </c>
      <c r="L14" s="125" t="s">
        <v>133</v>
      </c>
    </row>
    <row r="15" spans="1:12" ht="15.75" x14ac:dyDescent="0.25">
      <c r="A15" s="97" t="s">
        <v>95</v>
      </c>
      <c r="B15" s="21">
        <v>172</v>
      </c>
      <c r="C15" s="24">
        <v>112.4</v>
      </c>
      <c r="D15" s="21">
        <v>305</v>
      </c>
      <c r="E15" s="24">
        <v>107.8</v>
      </c>
      <c r="F15" s="21">
        <v>28</v>
      </c>
      <c r="G15" s="24">
        <v>93.3</v>
      </c>
      <c r="H15" s="21">
        <v>84</v>
      </c>
      <c r="I15" s="24">
        <v>112</v>
      </c>
      <c r="J15" s="21">
        <v>365</v>
      </c>
      <c r="K15" s="24">
        <v>110.3</v>
      </c>
      <c r="L15" s="125" t="s">
        <v>134</v>
      </c>
    </row>
    <row r="16" spans="1:12" ht="15.75" x14ac:dyDescent="0.25">
      <c r="A16" s="97" t="s">
        <v>96</v>
      </c>
      <c r="B16" s="21">
        <v>144</v>
      </c>
      <c r="C16" s="24">
        <v>116.1</v>
      </c>
      <c r="D16" s="21">
        <v>151</v>
      </c>
      <c r="E16" s="24">
        <v>104.9</v>
      </c>
      <c r="F16" s="21">
        <v>38</v>
      </c>
      <c r="G16" s="24">
        <v>90.5</v>
      </c>
      <c r="H16" s="21">
        <v>59</v>
      </c>
      <c r="I16" s="24">
        <v>122.9</v>
      </c>
      <c r="J16" s="21">
        <v>198</v>
      </c>
      <c r="K16" s="24">
        <v>111.2</v>
      </c>
      <c r="L16" s="125" t="s">
        <v>135</v>
      </c>
    </row>
    <row r="17" spans="1:12" ht="15.75" x14ac:dyDescent="0.25">
      <c r="A17" s="97" t="s">
        <v>112</v>
      </c>
      <c r="B17" s="21">
        <v>75</v>
      </c>
      <c r="C17" s="24">
        <v>104.2</v>
      </c>
      <c r="D17" s="21">
        <v>44</v>
      </c>
      <c r="E17" s="24">
        <v>110</v>
      </c>
      <c r="F17" s="21">
        <v>16</v>
      </c>
      <c r="G17" s="24">
        <v>123.1</v>
      </c>
      <c r="H17" s="21">
        <v>20</v>
      </c>
      <c r="I17" s="24">
        <v>100</v>
      </c>
      <c r="J17" s="21">
        <v>83</v>
      </c>
      <c r="K17" s="24">
        <v>105.1</v>
      </c>
      <c r="L17" s="125" t="s">
        <v>136</v>
      </c>
    </row>
    <row r="18" spans="1:12" ht="15.75" x14ac:dyDescent="0.25">
      <c r="A18" s="97" t="s">
        <v>97</v>
      </c>
      <c r="B18" s="21">
        <v>68</v>
      </c>
      <c r="C18" s="24">
        <v>128.30000000000001</v>
      </c>
      <c r="D18" s="21">
        <v>79</v>
      </c>
      <c r="E18" s="24">
        <v>106.8</v>
      </c>
      <c r="F18" s="21">
        <v>6</v>
      </c>
      <c r="G18" s="24">
        <v>75</v>
      </c>
      <c r="H18" s="21">
        <v>46</v>
      </c>
      <c r="I18" s="24">
        <v>153.30000000000001</v>
      </c>
      <c r="J18" s="21">
        <v>95</v>
      </c>
      <c r="K18" s="24">
        <v>106.7</v>
      </c>
      <c r="L18" s="125" t="s">
        <v>137</v>
      </c>
    </row>
    <row r="19" spans="1:12" ht="15.75" x14ac:dyDescent="0.25">
      <c r="A19" s="97" t="s">
        <v>98</v>
      </c>
      <c r="B19" s="21">
        <v>263</v>
      </c>
      <c r="C19" s="24">
        <v>104</v>
      </c>
      <c r="D19" s="21">
        <v>353</v>
      </c>
      <c r="E19" s="24">
        <v>105.1</v>
      </c>
      <c r="F19" s="21">
        <v>239</v>
      </c>
      <c r="G19" s="24">
        <v>101.3</v>
      </c>
      <c r="H19" s="21">
        <v>58</v>
      </c>
      <c r="I19" s="24">
        <v>101.8</v>
      </c>
      <c r="J19" s="21">
        <v>319</v>
      </c>
      <c r="K19" s="24">
        <v>107.8</v>
      </c>
      <c r="L19" s="125" t="s">
        <v>138</v>
      </c>
    </row>
    <row r="20" spans="1:12" ht="15.75" x14ac:dyDescent="0.25">
      <c r="A20" s="97" t="s">
        <v>99</v>
      </c>
      <c r="B20" s="21">
        <v>160</v>
      </c>
      <c r="C20" s="24">
        <v>111.1</v>
      </c>
      <c r="D20" s="21">
        <v>370</v>
      </c>
      <c r="E20" s="24">
        <v>109.8</v>
      </c>
      <c r="F20" s="21">
        <v>202</v>
      </c>
      <c r="G20" s="24">
        <v>99.5</v>
      </c>
      <c r="H20" s="21">
        <v>122</v>
      </c>
      <c r="I20" s="24">
        <v>119.6</v>
      </c>
      <c r="J20" s="21">
        <v>206</v>
      </c>
      <c r="K20" s="24">
        <v>117</v>
      </c>
      <c r="L20" s="125" t="s">
        <v>139</v>
      </c>
    </row>
    <row r="21" spans="1:12" ht="15.75" x14ac:dyDescent="0.25">
      <c r="A21" s="97" t="s">
        <v>100</v>
      </c>
      <c r="B21" s="21">
        <v>59</v>
      </c>
      <c r="C21" s="24">
        <v>100</v>
      </c>
      <c r="D21" s="21">
        <v>85</v>
      </c>
      <c r="E21" s="24">
        <v>113.3</v>
      </c>
      <c r="F21" s="21">
        <v>39</v>
      </c>
      <c r="G21" s="24">
        <v>139.30000000000001</v>
      </c>
      <c r="H21" s="21">
        <v>26</v>
      </c>
      <c r="I21" s="24">
        <v>86.7</v>
      </c>
      <c r="J21" s="21">
        <v>79</v>
      </c>
      <c r="K21" s="24">
        <v>103.9</v>
      </c>
      <c r="L21" s="125" t="s">
        <v>140</v>
      </c>
    </row>
    <row r="22" spans="1:12" ht="18.75" x14ac:dyDescent="0.25">
      <c r="A22" s="97" t="s">
        <v>101</v>
      </c>
      <c r="B22" s="21">
        <v>25</v>
      </c>
      <c r="C22" s="24">
        <v>108.7</v>
      </c>
      <c r="D22" s="21">
        <v>21</v>
      </c>
      <c r="E22" s="24">
        <v>116.7</v>
      </c>
      <c r="F22" s="182" t="s">
        <v>447</v>
      </c>
      <c r="G22" s="182" t="s">
        <v>447</v>
      </c>
      <c r="H22" s="182" t="s">
        <v>447</v>
      </c>
      <c r="I22" s="182" t="s">
        <v>447</v>
      </c>
      <c r="J22" s="21">
        <v>42</v>
      </c>
      <c r="K22" s="24">
        <v>107.7</v>
      </c>
      <c r="L22" s="125" t="s">
        <v>141</v>
      </c>
    </row>
    <row r="23" spans="1:12" ht="15.75" x14ac:dyDescent="0.25">
      <c r="A23" s="97" t="s">
        <v>102</v>
      </c>
      <c r="B23" s="21">
        <v>77</v>
      </c>
      <c r="C23" s="24">
        <v>108.5</v>
      </c>
      <c r="D23" s="21">
        <v>62</v>
      </c>
      <c r="E23" s="24">
        <v>117</v>
      </c>
      <c r="F23" s="21">
        <v>10</v>
      </c>
      <c r="G23" s="24">
        <v>111.1</v>
      </c>
      <c r="H23" s="21">
        <v>34</v>
      </c>
      <c r="I23" s="24">
        <v>117.2</v>
      </c>
      <c r="J23" s="21">
        <v>95</v>
      </c>
      <c r="K23" s="24">
        <v>110.5</v>
      </c>
      <c r="L23" s="125" t="s">
        <v>142</v>
      </c>
    </row>
    <row r="24" spans="1:12" ht="15.75" x14ac:dyDescent="0.25">
      <c r="A24" s="97" t="s">
        <v>103</v>
      </c>
      <c r="B24" s="21">
        <v>102</v>
      </c>
      <c r="C24" s="24">
        <v>109.7</v>
      </c>
      <c r="D24" s="21">
        <v>58</v>
      </c>
      <c r="E24" s="24">
        <v>89.2</v>
      </c>
      <c r="F24" s="21">
        <v>4</v>
      </c>
      <c r="G24" s="24">
        <v>100</v>
      </c>
      <c r="H24" s="21">
        <v>58</v>
      </c>
      <c r="I24" s="24">
        <v>103.6</v>
      </c>
      <c r="J24" s="21">
        <v>98</v>
      </c>
      <c r="K24" s="24">
        <v>100</v>
      </c>
      <c r="L24" s="125" t="s">
        <v>143</v>
      </c>
    </row>
    <row r="25" spans="1:12" ht="15.75" x14ac:dyDescent="0.25">
      <c r="A25" s="97" t="s">
        <v>104</v>
      </c>
      <c r="B25" s="21">
        <v>225</v>
      </c>
      <c r="C25" s="24">
        <v>104.2</v>
      </c>
      <c r="D25" s="21">
        <v>182</v>
      </c>
      <c r="E25" s="24">
        <v>103.4</v>
      </c>
      <c r="F25" s="21">
        <v>49</v>
      </c>
      <c r="G25" s="24">
        <v>100</v>
      </c>
      <c r="H25" s="21">
        <v>64</v>
      </c>
      <c r="I25" s="24">
        <v>106.7</v>
      </c>
      <c r="J25" s="21">
        <v>294</v>
      </c>
      <c r="K25" s="24">
        <v>103.9</v>
      </c>
      <c r="L25" s="125" t="s">
        <v>144</v>
      </c>
    </row>
    <row r="26" spans="1:12" ht="15.75" x14ac:dyDescent="0.25">
      <c r="A26" s="97" t="s">
        <v>105</v>
      </c>
      <c r="B26" s="21">
        <v>2365</v>
      </c>
      <c r="C26" s="24">
        <v>112.4</v>
      </c>
      <c r="D26" s="21">
        <v>1164</v>
      </c>
      <c r="E26" s="24">
        <v>112.1</v>
      </c>
      <c r="F26" s="21">
        <v>2622</v>
      </c>
      <c r="G26" s="24">
        <v>111.8</v>
      </c>
      <c r="H26" s="21">
        <v>335</v>
      </c>
      <c r="I26" s="24">
        <v>111.7</v>
      </c>
      <c r="J26" s="21">
        <v>572</v>
      </c>
      <c r="K26" s="24">
        <v>114.9</v>
      </c>
      <c r="L26" s="125" t="s">
        <v>145</v>
      </c>
    </row>
    <row r="27" spans="1:12" ht="15.75" x14ac:dyDescent="0.25">
      <c r="A27" s="97" t="s">
        <v>106</v>
      </c>
      <c r="B27" s="21">
        <v>131</v>
      </c>
      <c r="C27" s="24">
        <v>140.9</v>
      </c>
      <c r="D27" s="21">
        <v>166</v>
      </c>
      <c r="E27" s="24">
        <v>117.7</v>
      </c>
      <c r="F27" s="21">
        <v>5</v>
      </c>
      <c r="G27" s="24">
        <v>83.3</v>
      </c>
      <c r="H27" s="21">
        <v>80</v>
      </c>
      <c r="I27" s="24">
        <v>190.5</v>
      </c>
      <c r="J27" s="21">
        <v>212</v>
      </c>
      <c r="K27" s="24">
        <v>114</v>
      </c>
      <c r="L27" s="125" t="s">
        <v>146</v>
      </c>
    </row>
    <row r="28" spans="1:12" ht="15.75" x14ac:dyDescent="0.25">
      <c r="A28" s="97" t="s">
        <v>107</v>
      </c>
      <c r="B28" s="21">
        <v>125</v>
      </c>
      <c r="C28" s="24">
        <v>105.9</v>
      </c>
      <c r="D28" s="21">
        <v>225</v>
      </c>
      <c r="E28" s="24">
        <v>103.7</v>
      </c>
      <c r="F28" s="21">
        <v>157</v>
      </c>
      <c r="G28" s="24">
        <v>103.3</v>
      </c>
      <c r="H28" s="21">
        <v>87</v>
      </c>
      <c r="I28" s="24">
        <v>108.8</v>
      </c>
      <c r="J28" s="21">
        <v>106</v>
      </c>
      <c r="K28" s="24">
        <v>102.9</v>
      </c>
      <c r="L28" s="125" t="s">
        <v>147</v>
      </c>
    </row>
    <row r="29" spans="1:12" ht="18.75" x14ac:dyDescent="0.25">
      <c r="A29" s="97" t="s">
        <v>108</v>
      </c>
      <c r="B29" s="21">
        <v>66</v>
      </c>
      <c r="C29" s="24">
        <v>113.8</v>
      </c>
      <c r="D29" s="21">
        <v>66</v>
      </c>
      <c r="E29" s="24">
        <v>106.5</v>
      </c>
      <c r="F29" s="182" t="s">
        <v>447</v>
      </c>
      <c r="G29" s="182" t="s">
        <v>447</v>
      </c>
      <c r="H29" s="21">
        <v>39</v>
      </c>
      <c r="I29" s="24">
        <v>108.3</v>
      </c>
      <c r="J29" s="21">
        <v>91</v>
      </c>
      <c r="K29" s="24">
        <v>111</v>
      </c>
      <c r="L29" s="125" t="s">
        <v>148</v>
      </c>
    </row>
    <row r="30" spans="1:12" ht="18.75" x14ac:dyDescent="0.25">
      <c r="A30" s="97" t="s">
        <v>109</v>
      </c>
      <c r="B30" s="182" t="s">
        <v>447</v>
      </c>
      <c r="C30" s="182" t="s">
        <v>447</v>
      </c>
      <c r="D30" s="21">
        <v>9</v>
      </c>
      <c r="E30" s="24">
        <v>90</v>
      </c>
      <c r="F30" s="182" t="s">
        <v>447</v>
      </c>
      <c r="G30" s="182" t="s">
        <v>447</v>
      </c>
      <c r="H30" s="182" t="s">
        <v>447</v>
      </c>
      <c r="I30" s="182" t="s">
        <v>447</v>
      </c>
      <c r="J30" s="21">
        <v>4</v>
      </c>
      <c r="K30" s="24">
        <v>100</v>
      </c>
      <c r="L30" s="125" t="s">
        <v>149</v>
      </c>
    </row>
    <row r="31" spans="1:12" ht="15.75" x14ac:dyDescent="0.25">
      <c r="A31" s="100" t="s">
        <v>110</v>
      </c>
      <c r="B31" s="117">
        <v>204</v>
      </c>
      <c r="C31" s="127">
        <v>111.5</v>
      </c>
      <c r="D31" s="117">
        <v>61</v>
      </c>
      <c r="E31" s="127">
        <v>96.8</v>
      </c>
      <c r="F31" s="117">
        <v>44</v>
      </c>
      <c r="G31" s="127">
        <v>88</v>
      </c>
      <c r="H31" s="117">
        <v>47</v>
      </c>
      <c r="I31" s="127">
        <v>114.6</v>
      </c>
      <c r="J31" s="117">
        <v>174</v>
      </c>
      <c r="K31" s="127">
        <v>112.3</v>
      </c>
      <c r="L31" s="134" t="s">
        <v>150</v>
      </c>
    </row>
    <row r="32" spans="1:12" ht="15.75" x14ac:dyDescent="0.25">
      <c r="A32" s="12"/>
      <c r="B32" s="42"/>
      <c r="C32" s="45"/>
      <c r="D32" s="42"/>
      <c r="E32" s="45"/>
      <c r="F32" s="42"/>
      <c r="G32" s="45"/>
      <c r="H32" s="42"/>
      <c r="I32" s="45"/>
      <c r="J32" s="42"/>
      <c r="K32" s="45"/>
      <c r="L32" s="12"/>
    </row>
    <row r="33" spans="1:12" ht="51.75" customHeight="1" x14ac:dyDescent="0.25">
      <c r="A33" s="187" t="s">
        <v>280</v>
      </c>
      <c r="B33" s="187"/>
      <c r="C33" s="187"/>
      <c r="D33" s="187"/>
      <c r="E33" s="187"/>
      <c r="F33" s="187"/>
      <c r="G33" s="187"/>
      <c r="H33" s="187"/>
      <c r="L33" s="10"/>
    </row>
    <row r="34" spans="1:12" ht="35.25" customHeight="1" x14ac:dyDescent="0.25">
      <c r="A34" s="207" t="s">
        <v>448</v>
      </c>
      <c r="B34" s="208"/>
      <c r="C34" s="208"/>
      <c r="D34" s="208"/>
      <c r="E34" s="208"/>
      <c r="F34" s="208"/>
      <c r="G34" s="208"/>
      <c r="H34" s="208"/>
      <c r="I34" s="208"/>
      <c r="J34" s="208"/>
      <c r="K34" s="208"/>
    </row>
  </sheetData>
  <mergeCells count="13">
    <mergeCell ref="A34:K34"/>
    <mergeCell ref="A33:H33"/>
    <mergeCell ref="L3:L5"/>
    <mergeCell ref="A1:L1"/>
    <mergeCell ref="A2:L2"/>
    <mergeCell ref="A3:A5"/>
    <mergeCell ref="B3:E3"/>
    <mergeCell ref="F3:K3"/>
    <mergeCell ref="B4:C4"/>
    <mergeCell ref="D4:E4"/>
    <mergeCell ref="F4:G4"/>
    <mergeCell ref="H4:I4"/>
    <mergeCell ref="J4:K4"/>
  </mergeCells>
  <printOptions horizontalCentered="1"/>
  <pageMargins left="0.59055118110236227" right="0.59055118110236227" top="0.55118110236220474" bottom="0.74803149606299213" header="0.31496062992125984" footer="0.31496062992125984"/>
  <pageSetup paperSize="9" scale="63" fitToWidth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topLeftCell="A13" zoomScaleNormal="100" workbookViewId="0">
      <selection activeCell="R3" sqref="R3:S3"/>
    </sheetView>
  </sheetViews>
  <sheetFormatPr defaultRowHeight="15" x14ac:dyDescent="0.25"/>
  <cols>
    <col min="1" max="1" width="22.5703125" style="3" customWidth="1"/>
    <col min="2" max="2" width="9.5703125" style="3" customWidth="1"/>
    <col min="3" max="3" width="13.28515625" style="3" customWidth="1"/>
    <col min="4" max="4" width="9.5703125" style="3" customWidth="1"/>
    <col min="5" max="5" width="13.28515625" style="3" customWidth="1"/>
    <col min="6" max="6" width="9.5703125" style="3" customWidth="1"/>
    <col min="7" max="7" width="13.28515625" style="3" customWidth="1"/>
    <col min="8" max="8" width="9.5703125" style="3" customWidth="1"/>
    <col min="9" max="9" width="13.28515625" style="3" customWidth="1"/>
    <col min="10" max="10" width="9.5703125" style="3" customWidth="1"/>
    <col min="11" max="11" width="13.28515625" style="3" customWidth="1"/>
    <col min="12" max="12" width="9.5703125" style="3" customWidth="1"/>
    <col min="13" max="13" width="13.28515625" style="3" customWidth="1"/>
    <col min="14" max="14" width="9.5703125" style="3" customWidth="1"/>
    <col min="15" max="15" width="13.28515625" style="3" customWidth="1"/>
    <col min="16" max="16" width="9.5703125" style="3" customWidth="1"/>
    <col min="17" max="17" width="13.28515625" style="3" customWidth="1"/>
    <col min="18" max="18" width="9.5703125" style="3" customWidth="1"/>
    <col min="19" max="19" width="13.28515625" style="3" customWidth="1"/>
    <col min="20" max="20" width="19.5703125" style="3" bestFit="1" customWidth="1"/>
    <col min="21" max="16384" width="9.140625" style="3"/>
  </cols>
  <sheetData>
    <row r="1" spans="1:20" ht="57" customHeight="1" x14ac:dyDescent="0.25">
      <c r="A1" s="203" t="s">
        <v>338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</row>
    <row r="2" spans="1:20" ht="21.75" customHeight="1" x14ac:dyDescent="0.25">
      <c r="A2" s="215" t="s">
        <v>354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</row>
    <row r="3" spans="1:20" ht="98.25" customHeight="1" x14ac:dyDescent="0.25">
      <c r="A3" s="240"/>
      <c r="B3" s="247" t="s">
        <v>418</v>
      </c>
      <c r="C3" s="246"/>
      <c r="D3" s="248" t="s">
        <v>417</v>
      </c>
      <c r="E3" s="248"/>
      <c r="F3" s="246" t="s">
        <v>419</v>
      </c>
      <c r="G3" s="246"/>
      <c r="H3" s="246" t="s">
        <v>423</v>
      </c>
      <c r="I3" s="246"/>
      <c r="J3" s="246" t="s">
        <v>339</v>
      </c>
      <c r="K3" s="246"/>
      <c r="L3" s="246" t="s">
        <v>415</v>
      </c>
      <c r="M3" s="246"/>
      <c r="N3" s="246" t="s">
        <v>416</v>
      </c>
      <c r="O3" s="246"/>
      <c r="P3" s="246" t="s">
        <v>326</v>
      </c>
      <c r="Q3" s="246"/>
      <c r="R3" s="246" t="s">
        <v>414</v>
      </c>
      <c r="S3" s="246"/>
      <c r="T3" s="188"/>
    </row>
    <row r="4" spans="1:20" ht="141.75" x14ac:dyDescent="0.25">
      <c r="A4" s="240"/>
      <c r="B4" s="119" t="s">
        <v>304</v>
      </c>
      <c r="C4" s="76" t="s">
        <v>305</v>
      </c>
      <c r="D4" s="78" t="s">
        <v>304</v>
      </c>
      <c r="E4" s="76" t="s">
        <v>305</v>
      </c>
      <c r="F4" s="78" t="s">
        <v>304</v>
      </c>
      <c r="G4" s="76" t="s">
        <v>305</v>
      </c>
      <c r="H4" s="78" t="s">
        <v>304</v>
      </c>
      <c r="I4" s="76" t="s">
        <v>305</v>
      </c>
      <c r="J4" s="78" t="s">
        <v>304</v>
      </c>
      <c r="K4" s="76" t="s">
        <v>305</v>
      </c>
      <c r="L4" s="78" t="s">
        <v>304</v>
      </c>
      <c r="M4" s="76" t="s">
        <v>305</v>
      </c>
      <c r="N4" s="78" t="s">
        <v>304</v>
      </c>
      <c r="O4" s="76" t="s">
        <v>305</v>
      </c>
      <c r="P4" s="78" t="s">
        <v>304</v>
      </c>
      <c r="Q4" s="76" t="s">
        <v>305</v>
      </c>
      <c r="R4" s="78" t="s">
        <v>304</v>
      </c>
      <c r="S4" s="76" t="s">
        <v>305</v>
      </c>
      <c r="T4" s="188"/>
    </row>
    <row r="5" spans="1:20" ht="15.75" x14ac:dyDescent="0.25">
      <c r="A5" s="120" t="s">
        <v>87</v>
      </c>
      <c r="B5" s="84">
        <v>26801</v>
      </c>
      <c r="C5" s="53">
        <v>102.3</v>
      </c>
      <c r="D5" s="84">
        <v>1523</v>
      </c>
      <c r="E5" s="85">
        <v>96.4</v>
      </c>
      <c r="F5" s="84">
        <v>4559</v>
      </c>
      <c r="G5" s="85">
        <v>96.2</v>
      </c>
      <c r="H5" s="84">
        <v>1930</v>
      </c>
      <c r="I5" s="85">
        <v>98.1</v>
      </c>
      <c r="J5" s="157">
        <v>144</v>
      </c>
      <c r="K5" s="158">
        <v>84.2</v>
      </c>
      <c r="L5" s="84">
        <v>1090</v>
      </c>
      <c r="M5" s="82">
        <v>95</v>
      </c>
      <c r="N5" s="52">
        <v>409</v>
      </c>
      <c r="O5" s="161">
        <v>90.5</v>
      </c>
      <c r="P5" s="52">
        <v>2028</v>
      </c>
      <c r="Q5" s="161">
        <v>92.4</v>
      </c>
      <c r="R5" s="52">
        <v>462</v>
      </c>
      <c r="S5" s="161">
        <v>105.2</v>
      </c>
      <c r="T5" s="124" t="s">
        <v>125</v>
      </c>
    </row>
    <row r="6" spans="1:20" ht="18.75" x14ac:dyDescent="0.25">
      <c r="A6" s="121" t="s">
        <v>88</v>
      </c>
      <c r="B6" s="86">
        <v>1765</v>
      </c>
      <c r="C6" s="25">
        <v>101.6</v>
      </c>
      <c r="D6" s="86">
        <v>156</v>
      </c>
      <c r="E6" s="87">
        <v>98.7</v>
      </c>
      <c r="F6" s="86">
        <v>418</v>
      </c>
      <c r="G6" s="87">
        <v>94.8</v>
      </c>
      <c r="H6" s="86">
        <v>160</v>
      </c>
      <c r="I6" s="87">
        <v>95.2</v>
      </c>
      <c r="J6" s="21" t="s">
        <v>225</v>
      </c>
      <c r="K6" s="27" t="s">
        <v>225</v>
      </c>
      <c r="L6" s="86">
        <v>37</v>
      </c>
      <c r="M6" s="83">
        <v>102.8</v>
      </c>
      <c r="N6" s="182" t="s">
        <v>447</v>
      </c>
      <c r="O6" s="182" t="s">
        <v>447</v>
      </c>
      <c r="P6" s="21">
        <v>319</v>
      </c>
      <c r="Q6" s="159">
        <v>90.9</v>
      </c>
      <c r="R6" s="182" t="s">
        <v>447</v>
      </c>
      <c r="S6" s="182" t="s">
        <v>447</v>
      </c>
      <c r="T6" s="125" t="s">
        <v>126</v>
      </c>
    </row>
    <row r="7" spans="1:20" ht="18.75" x14ac:dyDescent="0.25">
      <c r="A7" s="121" t="s">
        <v>89</v>
      </c>
      <c r="B7" s="86">
        <v>545</v>
      </c>
      <c r="C7" s="25">
        <v>100.4</v>
      </c>
      <c r="D7" s="86">
        <v>10</v>
      </c>
      <c r="E7" s="87">
        <v>111.1</v>
      </c>
      <c r="F7" s="86">
        <v>96</v>
      </c>
      <c r="G7" s="87">
        <v>94.1</v>
      </c>
      <c r="H7" s="86">
        <v>67</v>
      </c>
      <c r="I7" s="87">
        <v>93.1</v>
      </c>
      <c r="J7" s="21">
        <v>9</v>
      </c>
      <c r="K7" s="159">
        <v>81.8</v>
      </c>
      <c r="L7" s="86">
        <v>73</v>
      </c>
      <c r="M7" s="83">
        <v>94.8</v>
      </c>
      <c r="N7" s="21">
        <v>21</v>
      </c>
      <c r="O7" s="159">
        <v>77.8</v>
      </c>
      <c r="P7" s="21">
        <v>41</v>
      </c>
      <c r="Q7" s="159">
        <v>87.2</v>
      </c>
      <c r="R7" s="182" t="s">
        <v>447</v>
      </c>
      <c r="S7" s="182" t="s">
        <v>447</v>
      </c>
      <c r="T7" s="125" t="s">
        <v>127</v>
      </c>
    </row>
    <row r="8" spans="1:20" ht="15.75" x14ac:dyDescent="0.25">
      <c r="A8" s="121" t="s">
        <v>90</v>
      </c>
      <c r="B8" s="86">
        <v>1956</v>
      </c>
      <c r="C8" s="25">
        <v>98.5</v>
      </c>
      <c r="D8" s="86">
        <v>141</v>
      </c>
      <c r="E8" s="87">
        <v>94.6</v>
      </c>
      <c r="F8" s="86">
        <v>120</v>
      </c>
      <c r="G8" s="87">
        <v>90.9</v>
      </c>
      <c r="H8" s="86">
        <v>39</v>
      </c>
      <c r="I8" s="87">
        <v>86.7</v>
      </c>
      <c r="J8" s="21" t="s">
        <v>225</v>
      </c>
      <c r="K8" s="27" t="s">
        <v>225</v>
      </c>
      <c r="L8" s="86">
        <v>24</v>
      </c>
      <c r="M8" s="83">
        <v>92.3</v>
      </c>
      <c r="N8" s="21">
        <v>6</v>
      </c>
      <c r="O8" s="159">
        <v>85.7</v>
      </c>
      <c r="P8" s="21">
        <v>56</v>
      </c>
      <c r="Q8" s="159">
        <v>86.2</v>
      </c>
      <c r="R8" s="21">
        <v>34</v>
      </c>
      <c r="S8" s="159">
        <v>103</v>
      </c>
      <c r="T8" s="125" t="s">
        <v>128</v>
      </c>
    </row>
    <row r="9" spans="1:20" ht="15.75" x14ac:dyDescent="0.25">
      <c r="A9" s="121" t="s">
        <v>111</v>
      </c>
      <c r="B9" s="86">
        <v>939</v>
      </c>
      <c r="C9" s="25">
        <v>105.5</v>
      </c>
      <c r="D9" s="86">
        <v>40</v>
      </c>
      <c r="E9" s="87">
        <v>90.9</v>
      </c>
      <c r="F9" s="86">
        <v>114</v>
      </c>
      <c r="G9" s="87">
        <v>100.9</v>
      </c>
      <c r="H9" s="86">
        <v>73</v>
      </c>
      <c r="I9" s="87">
        <v>104.3</v>
      </c>
      <c r="J9" s="21" t="s">
        <v>225</v>
      </c>
      <c r="K9" s="27" t="s">
        <v>225</v>
      </c>
      <c r="L9" s="86">
        <v>20</v>
      </c>
      <c r="M9" s="83">
        <v>57.1</v>
      </c>
      <c r="N9" s="21" t="s">
        <v>225</v>
      </c>
      <c r="O9" s="27" t="s">
        <v>225</v>
      </c>
      <c r="P9" s="21">
        <v>7</v>
      </c>
      <c r="Q9" s="159">
        <v>100</v>
      </c>
      <c r="R9" s="21">
        <v>18</v>
      </c>
      <c r="S9" s="159">
        <v>105.9</v>
      </c>
      <c r="T9" s="125" t="s">
        <v>129</v>
      </c>
    </row>
    <row r="10" spans="1:20" ht="18.75" x14ac:dyDescent="0.25">
      <c r="A10" s="121" t="s">
        <v>91</v>
      </c>
      <c r="B10" s="86">
        <v>728</v>
      </c>
      <c r="C10" s="25">
        <v>100.6</v>
      </c>
      <c r="D10" s="86">
        <v>22</v>
      </c>
      <c r="E10" s="87">
        <v>84.6</v>
      </c>
      <c r="F10" s="86">
        <v>175</v>
      </c>
      <c r="G10" s="87">
        <v>98.3</v>
      </c>
      <c r="H10" s="86">
        <v>72</v>
      </c>
      <c r="I10" s="87">
        <v>98.6</v>
      </c>
      <c r="J10" s="21">
        <v>41</v>
      </c>
      <c r="K10" s="159">
        <v>89.1</v>
      </c>
      <c r="L10" s="86">
        <v>92</v>
      </c>
      <c r="M10" s="83">
        <v>94.8</v>
      </c>
      <c r="N10" s="21">
        <v>48</v>
      </c>
      <c r="O10" s="159">
        <v>90.6</v>
      </c>
      <c r="P10" s="21">
        <v>49</v>
      </c>
      <c r="Q10" s="159">
        <v>94.2</v>
      </c>
      <c r="R10" s="182" t="s">
        <v>447</v>
      </c>
      <c r="S10" s="182" t="s">
        <v>447</v>
      </c>
      <c r="T10" s="125" t="s">
        <v>130</v>
      </c>
    </row>
    <row r="11" spans="1:20" ht="18.75" x14ac:dyDescent="0.25">
      <c r="A11" s="121" t="s">
        <v>92</v>
      </c>
      <c r="B11" s="86">
        <v>77</v>
      </c>
      <c r="C11" s="25">
        <v>106.9</v>
      </c>
      <c r="D11" s="86">
        <v>12</v>
      </c>
      <c r="E11" s="87">
        <v>120</v>
      </c>
      <c r="F11" s="86">
        <v>13</v>
      </c>
      <c r="G11" s="87">
        <v>100</v>
      </c>
      <c r="H11" s="86">
        <v>4</v>
      </c>
      <c r="I11" s="87">
        <v>100</v>
      </c>
      <c r="J11" s="21" t="s">
        <v>225</v>
      </c>
      <c r="K11" s="27" t="s">
        <v>225</v>
      </c>
      <c r="L11" s="182" t="s">
        <v>447</v>
      </c>
      <c r="M11" s="182" t="s">
        <v>447</v>
      </c>
      <c r="N11" s="21" t="s">
        <v>225</v>
      </c>
      <c r="O11" s="27" t="s">
        <v>225</v>
      </c>
      <c r="P11" s="21" t="s">
        <v>225</v>
      </c>
      <c r="Q11" s="27" t="s">
        <v>225</v>
      </c>
      <c r="R11" s="21" t="s">
        <v>225</v>
      </c>
      <c r="S11" s="27" t="s">
        <v>225</v>
      </c>
      <c r="T11" s="125" t="s">
        <v>131</v>
      </c>
    </row>
    <row r="12" spans="1:20" ht="18.75" x14ac:dyDescent="0.25">
      <c r="A12" s="121" t="s">
        <v>93</v>
      </c>
      <c r="B12" s="86">
        <v>1995</v>
      </c>
      <c r="C12" s="25">
        <v>105.7</v>
      </c>
      <c r="D12" s="86">
        <v>68</v>
      </c>
      <c r="E12" s="87">
        <v>95.8</v>
      </c>
      <c r="F12" s="86">
        <v>181</v>
      </c>
      <c r="G12" s="87">
        <v>98.4</v>
      </c>
      <c r="H12" s="86">
        <v>64</v>
      </c>
      <c r="I12" s="87">
        <v>98.5</v>
      </c>
      <c r="J12" s="21" t="s">
        <v>225</v>
      </c>
      <c r="K12" s="27" t="s">
        <v>225</v>
      </c>
      <c r="L12" s="86">
        <v>10</v>
      </c>
      <c r="M12" s="83">
        <v>111.1</v>
      </c>
      <c r="N12" s="182" t="s">
        <v>447</v>
      </c>
      <c r="O12" s="182" t="s">
        <v>447</v>
      </c>
      <c r="P12" s="21">
        <v>14</v>
      </c>
      <c r="Q12" s="159">
        <v>93.3</v>
      </c>
      <c r="R12" s="21">
        <v>14</v>
      </c>
      <c r="S12" s="159">
        <v>100</v>
      </c>
      <c r="T12" s="125" t="s">
        <v>132</v>
      </c>
    </row>
    <row r="13" spans="1:20" ht="18.75" x14ac:dyDescent="0.25">
      <c r="A13" s="121" t="s">
        <v>94</v>
      </c>
      <c r="B13" s="86">
        <v>222</v>
      </c>
      <c r="C13" s="25">
        <v>78.2</v>
      </c>
      <c r="D13" s="86">
        <v>11</v>
      </c>
      <c r="E13" s="87">
        <v>44</v>
      </c>
      <c r="F13" s="86">
        <v>35</v>
      </c>
      <c r="G13" s="87">
        <v>47.9</v>
      </c>
      <c r="H13" s="86">
        <v>15</v>
      </c>
      <c r="I13" s="87">
        <v>57.7</v>
      </c>
      <c r="J13" s="182" t="s">
        <v>447</v>
      </c>
      <c r="K13" s="182" t="s">
        <v>447</v>
      </c>
      <c r="L13" s="86">
        <v>28</v>
      </c>
      <c r="M13" s="83">
        <v>96.6</v>
      </c>
      <c r="N13" s="21">
        <v>8</v>
      </c>
      <c r="O13" s="159">
        <v>88.9</v>
      </c>
      <c r="P13" s="182" t="s">
        <v>447</v>
      </c>
      <c r="Q13" s="182" t="s">
        <v>447</v>
      </c>
      <c r="R13" s="182" t="s">
        <v>447</v>
      </c>
      <c r="S13" s="182" t="s">
        <v>447</v>
      </c>
      <c r="T13" s="125" t="s">
        <v>133</v>
      </c>
    </row>
    <row r="14" spans="1:20" ht="18.75" x14ac:dyDescent="0.25">
      <c r="A14" s="121" t="s">
        <v>95</v>
      </c>
      <c r="B14" s="86">
        <v>1413</v>
      </c>
      <c r="C14" s="25">
        <v>102.2</v>
      </c>
      <c r="D14" s="86">
        <v>73</v>
      </c>
      <c r="E14" s="87">
        <v>97.3</v>
      </c>
      <c r="F14" s="86">
        <v>350</v>
      </c>
      <c r="G14" s="87">
        <v>95.1</v>
      </c>
      <c r="H14" s="86">
        <v>111</v>
      </c>
      <c r="I14" s="87">
        <v>95.7</v>
      </c>
      <c r="J14" s="182" t="s">
        <v>447</v>
      </c>
      <c r="K14" s="182" t="s">
        <v>447</v>
      </c>
      <c r="L14" s="86">
        <v>97</v>
      </c>
      <c r="M14" s="83">
        <v>98</v>
      </c>
      <c r="N14" s="21">
        <v>41</v>
      </c>
      <c r="O14" s="159">
        <v>89.1</v>
      </c>
      <c r="P14" s="21">
        <v>200</v>
      </c>
      <c r="Q14" s="159">
        <v>95.7</v>
      </c>
      <c r="R14" s="21">
        <v>27</v>
      </c>
      <c r="S14" s="159">
        <v>100</v>
      </c>
      <c r="T14" s="125" t="s">
        <v>134</v>
      </c>
    </row>
    <row r="15" spans="1:20" ht="18.75" x14ac:dyDescent="0.25">
      <c r="A15" s="121" t="s">
        <v>96</v>
      </c>
      <c r="B15" s="86">
        <v>2038</v>
      </c>
      <c r="C15" s="25">
        <v>102.9</v>
      </c>
      <c r="D15" s="86">
        <v>157</v>
      </c>
      <c r="E15" s="87">
        <v>95.7</v>
      </c>
      <c r="F15" s="86">
        <v>244</v>
      </c>
      <c r="G15" s="87">
        <v>96.4</v>
      </c>
      <c r="H15" s="86">
        <v>77</v>
      </c>
      <c r="I15" s="87">
        <v>96.3</v>
      </c>
      <c r="J15" s="21" t="s">
        <v>225</v>
      </c>
      <c r="K15" s="27" t="s">
        <v>225</v>
      </c>
      <c r="L15" s="86">
        <v>14</v>
      </c>
      <c r="M15" s="83">
        <v>87.5</v>
      </c>
      <c r="N15" s="182" t="s">
        <v>447</v>
      </c>
      <c r="O15" s="182" t="s">
        <v>447</v>
      </c>
      <c r="P15" s="21">
        <v>187</v>
      </c>
      <c r="Q15" s="159">
        <v>92.6</v>
      </c>
      <c r="R15" s="21">
        <v>19</v>
      </c>
      <c r="S15" s="159">
        <v>100</v>
      </c>
      <c r="T15" s="125" t="s">
        <v>135</v>
      </c>
    </row>
    <row r="16" spans="1:20" ht="18.75" x14ac:dyDescent="0.25">
      <c r="A16" s="121" t="s">
        <v>112</v>
      </c>
      <c r="B16" s="86">
        <v>1060</v>
      </c>
      <c r="C16" s="25">
        <v>104.8</v>
      </c>
      <c r="D16" s="86">
        <v>62</v>
      </c>
      <c r="E16" s="87">
        <v>92.5</v>
      </c>
      <c r="F16" s="86">
        <v>153</v>
      </c>
      <c r="G16" s="87">
        <v>105.5</v>
      </c>
      <c r="H16" s="86">
        <v>82</v>
      </c>
      <c r="I16" s="87">
        <v>107.9</v>
      </c>
      <c r="J16" s="21" t="s">
        <v>225</v>
      </c>
      <c r="K16" s="27" t="s">
        <v>225</v>
      </c>
      <c r="L16" s="182" t="s">
        <v>447</v>
      </c>
      <c r="M16" s="182" t="s">
        <v>447</v>
      </c>
      <c r="N16" s="21" t="s">
        <v>225</v>
      </c>
      <c r="O16" s="27" t="s">
        <v>225</v>
      </c>
      <c r="P16" s="182" t="s">
        <v>447</v>
      </c>
      <c r="Q16" s="182" t="s">
        <v>447</v>
      </c>
      <c r="R16" s="182" t="s">
        <v>447</v>
      </c>
      <c r="S16" s="182" t="s">
        <v>447</v>
      </c>
      <c r="T16" s="125" t="s">
        <v>136</v>
      </c>
    </row>
    <row r="17" spans="1:20" ht="15.75" x14ac:dyDescent="0.25">
      <c r="A17" s="121" t="s">
        <v>97</v>
      </c>
      <c r="B17" s="86">
        <v>535</v>
      </c>
      <c r="C17" s="25">
        <v>102.7</v>
      </c>
      <c r="D17" s="86">
        <v>9</v>
      </c>
      <c r="E17" s="87">
        <v>112.5</v>
      </c>
      <c r="F17" s="86">
        <v>82</v>
      </c>
      <c r="G17" s="87">
        <v>107.9</v>
      </c>
      <c r="H17" s="86">
        <v>40</v>
      </c>
      <c r="I17" s="87">
        <v>125</v>
      </c>
      <c r="J17" s="21">
        <v>7</v>
      </c>
      <c r="K17" s="159">
        <v>77.8</v>
      </c>
      <c r="L17" s="86">
        <v>77</v>
      </c>
      <c r="M17" s="83">
        <v>92.8</v>
      </c>
      <c r="N17" s="21">
        <v>35</v>
      </c>
      <c r="O17" s="159">
        <v>97.2</v>
      </c>
      <c r="P17" s="21">
        <v>35</v>
      </c>
      <c r="Q17" s="159">
        <v>97.2</v>
      </c>
      <c r="R17" s="21">
        <v>17</v>
      </c>
      <c r="S17" s="159">
        <v>113.3</v>
      </c>
      <c r="T17" s="125" t="s">
        <v>137</v>
      </c>
    </row>
    <row r="18" spans="1:20" ht="15.75" x14ac:dyDescent="0.25">
      <c r="A18" s="121" t="s">
        <v>98</v>
      </c>
      <c r="B18" s="86">
        <v>1366</v>
      </c>
      <c r="C18" s="25">
        <v>103.9</v>
      </c>
      <c r="D18" s="86">
        <v>69</v>
      </c>
      <c r="E18" s="87">
        <v>100</v>
      </c>
      <c r="F18" s="86">
        <v>146</v>
      </c>
      <c r="G18" s="87">
        <v>93</v>
      </c>
      <c r="H18" s="86">
        <v>44</v>
      </c>
      <c r="I18" s="87">
        <v>107.3</v>
      </c>
      <c r="J18" s="21" t="s">
        <v>225</v>
      </c>
      <c r="K18" s="27" t="s">
        <v>225</v>
      </c>
      <c r="L18" s="86">
        <v>12</v>
      </c>
      <c r="M18" s="83">
        <v>92.3</v>
      </c>
      <c r="N18" s="21" t="s">
        <v>225</v>
      </c>
      <c r="O18" s="27" t="s">
        <v>225</v>
      </c>
      <c r="P18" s="21">
        <v>30</v>
      </c>
      <c r="Q18" s="159">
        <v>76.900000000000006</v>
      </c>
      <c r="R18" s="21">
        <v>46</v>
      </c>
      <c r="S18" s="159">
        <v>95.8</v>
      </c>
      <c r="T18" s="125" t="s">
        <v>138</v>
      </c>
    </row>
    <row r="19" spans="1:20" ht="18.75" x14ac:dyDescent="0.25">
      <c r="A19" s="121" t="s">
        <v>99</v>
      </c>
      <c r="B19" s="86">
        <v>1798</v>
      </c>
      <c r="C19" s="25">
        <v>103</v>
      </c>
      <c r="D19" s="86">
        <v>160</v>
      </c>
      <c r="E19" s="87">
        <v>94.1</v>
      </c>
      <c r="F19" s="86">
        <v>281</v>
      </c>
      <c r="G19" s="87">
        <v>94.3</v>
      </c>
      <c r="H19" s="86">
        <v>89</v>
      </c>
      <c r="I19" s="87">
        <v>90.8</v>
      </c>
      <c r="J19" s="21" t="s">
        <v>225</v>
      </c>
      <c r="K19" s="27" t="s">
        <v>225</v>
      </c>
      <c r="L19" s="86">
        <v>21</v>
      </c>
      <c r="M19" s="83">
        <v>140</v>
      </c>
      <c r="N19" s="182" t="s">
        <v>447</v>
      </c>
      <c r="O19" s="182" t="s">
        <v>447</v>
      </c>
      <c r="P19" s="21">
        <v>21</v>
      </c>
      <c r="Q19" s="159">
        <v>70</v>
      </c>
      <c r="R19" s="21">
        <v>27</v>
      </c>
      <c r="S19" s="159">
        <v>96.4</v>
      </c>
      <c r="T19" s="125" t="s">
        <v>139</v>
      </c>
    </row>
    <row r="20" spans="1:20" ht="15.75" x14ac:dyDescent="0.25">
      <c r="A20" s="121" t="s">
        <v>100</v>
      </c>
      <c r="B20" s="86">
        <v>1782</v>
      </c>
      <c r="C20" s="25">
        <v>101</v>
      </c>
      <c r="D20" s="86">
        <v>101</v>
      </c>
      <c r="E20" s="87">
        <v>93.5</v>
      </c>
      <c r="F20" s="86">
        <v>399</v>
      </c>
      <c r="G20" s="87">
        <v>91.1</v>
      </c>
      <c r="H20" s="86">
        <v>203</v>
      </c>
      <c r="I20" s="87">
        <v>94.4</v>
      </c>
      <c r="J20" s="21" t="s">
        <v>225</v>
      </c>
      <c r="K20" s="27" t="s">
        <v>225</v>
      </c>
      <c r="L20" s="86">
        <v>70</v>
      </c>
      <c r="M20" s="83">
        <v>95.9</v>
      </c>
      <c r="N20" s="21">
        <v>4</v>
      </c>
      <c r="O20" s="159">
        <v>133.30000000000001</v>
      </c>
      <c r="P20" s="21">
        <v>255</v>
      </c>
      <c r="Q20" s="159">
        <v>92.4</v>
      </c>
      <c r="R20" s="21">
        <v>14</v>
      </c>
      <c r="S20" s="159">
        <v>107.7</v>
      </c>
      <c r="T20" s="125" t="s">
        <v>140</v>
      </c>
    </row>
    <row r="21" spans="1:20" ht="18.75" x14ac:dyDescent="0.25">
      <c r="A21" s="121" t="s">
        <v>101</v>
      </c>
      <c r="B21" s="86">
        <v>357</v>
      </c>
      <c r="C21" s="25">
        <v>101.4</v>
      </c>
      <c r="D21" s="86">
        <v>9</v>
      </c>
      <c r="E21" s="87">
        <v>81.8</v>
      </c>
      <c r="F21" s="86">
        <v>70</v>
      </c>
      <c r="G21" s="87">
        <v>97.2</v>
      </c>
      <c r="H21" s="86">
        <v>42</v>
      </c>
      <c r="I21" s="87">
        <v>107.7</v>
      </c>
      <c r="J21" s="21">
        <v>10</v>
      </c>
      <c r="K21" s="159">
        <v>55.6</v>
      </c>
      <c r="L21" s="86">
        <v>46</v>
      </c>
      <c r="M21" s="83">
        <v>95.8</v>
      </c>
      <c r="N21" s="21">
        <v>20</v>
      </c>
      <c r="O21" s="159">
        <v>87</v>
      </c>
      <c r="P21" s="21">
        <v>39</v>
      </c>
      <c r="Q21" s="159">
        <v>134.5</v>
      </c>
      <c r="R21" s="182" t="s">
        <v>447</v>
      </c>
      <c r="S21" s="182" t="s">
        <v>447</v>
      </c>
      <c r="T21" s="125" t="s">
        <v>141</v>
      </c>
    </row>
    <row r="22" spans="1:20" ht="18.75" x14ac:dyDescent="0.25">
      <c r="A22" s="121" t="s">
        <v>102</v>
      </c>
      <c r="B22" s="86">
        <v>937</v>
      </c>
      <c r="C22" s="25">
        <v>105.5</v>
      </c>
      <c r="D22" s="86">
        <v>34</v>
      </c>
      <c r="E22" s="87">
        <v>109.7</v>
      </c>
      <c r="F22" s="86">
        <v>195</v>
      </c>
      <c r="G22" s="87">
        <v>105.4</v>
      </c>
      <c r="H22" s="86">
        <v>91</v>
      </c>
      <c r="I22" s="87">
        <v>111</v>
      </c>
      <c r="J22" s="182" t="s">
        <v>447</v>
      </c>
      <c r="K22" s="182" t="s">
        <v>447</v>
      </c>
      <c r="L22" s="86">
        <v>56</v>
      </c>
      <c r="M22" s="83">
        <v>88.9</v>
      </c>
      <c r="N22" s="21">
        <v>12</v>
      </c>
      <c r="O22" s="159">
        <v>92.3</v>
      </c>
      <c r="P22" s="21">
        <v>81</v>
      </c>
      <c r="Q22" s="159">
        <v>105.2</v>
      </c>
      <c r="R22" s="182" t="s">
        <v>447</v>
      </c>
      <c r="S22" s="182" t="s">
        <v>447</v>
      </c>
      <c r="T22" s="125" t="s">
        <v>142</v>
      </c>
    </row>
    <row r="23" spans="1:20" ht="18.75" x14ac:dyDescent="0.25">
      <c r="A23" s="121" t="s">
        <v>103</v>
      </c>
      <c r="B23" s="86">
        <v>693</v>
      </c>
      <c r="C23" s="25">
        <v>102.7</v>
      </c>
      <c r="D23" s="86">
        <v>13</v>
      </c>
      <c r="E23" s="87">
        <v>100</v>
      </c>
      <c r="F23" s="86">
        <v>89</v>
      </c>
      <c r="G23" s="87">
        <v>114.1</v>
      </c>
      <c r="H23" s="86">
        <v>45</v>
      </c>
      <c r="I23" s="87">
        <v>128.6</v>
      </c>
      <c r="J23" s="182" t="s">
        <v>447</v>
      </c>
      <c r="K23" s="182" t="s">
        <v>447</v>
      </c>
      <c r="L23" s="86">
        <v>42</v>
      </c>
      <c r="M23" s="83">
        <v>105</v>
      </c>
      <c r="N23" s="21">
        <v>8</v>
      </c>
      <c r="O23" s="159">
        <v>114.3</v>
      </c>
      <c r="P23" s="21">
        <v>92</v>
      </c>
      <c r="Q23" s="159">
        <v>95.8</v>
      </c>
      <c r="R23" s="21">
        <v>9</v>
      </c>
      <c r="S23" s="159">
        <v>100</v>
      </c>
      <c r="T23" s="125" t="s">
        <v>143</v>
      </c>
    </row>
    <row r="24" spans="1:20" ht="18.75" x14ac:dyDescent="0.25">
      <c r="A24" s="121" t="s">
        <v>104</v>
      </c>
      <c r="B24" s="86">
        <v>1814</v>
      </c>
      <c r="C24" s="25">
        <v>101.9</v>
      </c>
      <c r="D24" s="86">
        <v>104</v>
      </c>
      <c r="E24" s="87">
        <v>110.6</v>
      </c>
      <c r="F24" s="86">
        <v>339</v>
      </c>
      <c r="G24" s="87">
        <v>99.4</v>
      </c>
      <c r="H24" s="86">
        <v>138</v>
      </c>
      <c r="I24" s="87">
        <v>97.2</v>
      </c>
      <c r="J24" s="182" t="s">
        <v>447</v>
      </c>
      <c r="K24" s="182" t="s">
        <v>447</v>
      </c>
      <c r="L24" s="86">
        <v>20</v>
      </c>
      <c r="M24" s="83">
        <v>87</v>
      </c>
      <c r="N24" s="21">
        <v>4</v>
      </c>
      <c r="O24" s="159">
        <v>80</v>
      </c>
      <c r="P24" s="21">
        <v>274</v>
      </c>
      <c r="Q24" s="159">
        <v>94.8</v>
      </c>
      <c r="R24" s="21">
        <v>10</v>
      </c>
      <c r="S24" s="159">
        <v>111.1</v>
      </c>
      <c r="T24" s="125" t="s">
        <v>144</v>
      </c>
    </row>
    <row r="25" spans="1:20" ht="18.75" x14ac:dyDescent="0.25">
      <c r="A25" s="121" t="s">
        <v>105</v>
      </c>
      <c r="B25" s="86">
        <v>1074</v>
      </c>
      <c r="C25" s="25">
        <v>108</v>
      </c>
      <c r="D25" s="86">
        <v>41</v>
      </c>
      <c r="E25" s="87">
        <v>105.1</v>
      </c>
      <c r="F25" s="86">
        <v>117</v>
      </c>
      <c r="G25" s="87">
        <v>100</v>
      </c>
      <c r="H25" s="86">
        <v>46</v>
      </c>
      <c r="I25" s="87">
        <v>102.2</v>
      </c>
      <c r="J25" s="21" t="s">
        <v>225</v>
      </c>
      <c r="K25" s="27" t="s">
        <v>225</v>
      </c>
      <c r="L25" s="86">
        <v>55</v>
      </c>
      <c r="M25" s="83">
        <v>103.8</v>
      </c>
      <c r="N25" s="21">
        <v>14</v>
      </c>
      <c r="O25" s="159">
        <v>100</v>
      </c>
      <c r="P25" s="182" t="s">
        <v>447</v>
      </c>
      <c r="Q25" s="182" t="s">
        <v>447</v>
      </c>
      <c r="R25" s="21">
        <v>137</v>
      </c>
      <c r="S25" s="159">
        <v>109.6</v>
      </c>
      <c r="T25" s="125" t="s">
        <v>145</v>
      </c>
    </row>
    <row r="26" spans="1:20" ht="15.75" x14ac:dyDescent="0.25">
      <c r="A26" s="121" t="s">
        <v>106</v>
      </c>
      <c r="B26" s="86">
        <v>1096</v>
      </c>
      <c r="C26" s="25">
        <v>103.2</v>
      </c>
      <c r="D26" s="86">
        <v>29</v>
      </c>
      <c r="E26" s="87">
        <v>116</v>
      </c>
      <c r="F26" s="86">
        <v>191</v>
      </c>
      <c r="G26" s="87">
        <v>97.9</v>
      </c>
      <c r="H26" s="86">
        <v>127</v>
      </c>
      <c r="I26" s="87">
        <v>97.7</v>
      </c>
      <c r="J26" s="21" t="s">
        <v>225</v>
      </c>
      <c r="K26" s="27" t="s">
        <v>225</v>
      </c>
      <c r="L26" s="86">
        <v>33</v>
      </c>
      <c r="M26" s="83">
        <v>100</v>
      </c>
      <c r="N26" s="21">
        <v>12</v>
      </c>
      <c r="O26" s="159">
        <v>100</v>
      </c>
      <c r="P26" s="21">
        <v>100</v>
      </c>
      <c r="Q26" s="159">
        <v>103.1</v>
      </c>
      <c r="R26" s="21">
        <v>14</v>
      </c>
      <c r="S26" s="159">
        <v>107.7</v>
      </c>
      <c r="T26" s="125" t="s">
        <v>146</v>
      </c>
    </row>
    <row r="27" spans="1:20" ht="15.75" x14ac:dyDescent="0.25">
      <c r="A27" s="121" t="s">
        <v>107</v>
      </c>
      <c r="B27" s="86">
        <v>1142</v>
      </c>
      <c r="C27" s="25">
        <v>100.9</v>
      </c>
      <c r="D27" s="86">
        <v>116</v>
      </c>
      <c r="E27" s="87">
        <v>92.8</v>
      </c>
      <c r="F27" s="86">
        <v>319</v>
      </c>
      <c r="G27" s="87">
        <v>99.1</v>
      </c>
      <c r="H27" s="86">
        <v>98</v>
      </c>
      <c r="I27" s="87">
        <v>99</v>
      </c>
      <c r="J27" s="21" t="s">
        <v>225</v>
      </c>
      <c r="K27" s="27" t="s">
        <v>225</v>
      </c>
      <c r="L27" s="86">
        <v>32</v>
      </c>
      <c r="M27" s="83">
        <v>94.1</v>
      </c>
      <c r="N27" s="21">
        <v>11</v>
      </c>
      <c r="O27" s="159">
        <v>100</v>
      </c>
      <c r="P27" s="21">
        <v>132</v>
      </c>
      <c r="Q27" s="159">
        <v>89.8</v>
      </c>
      <c r="R27" s="21">
        <v>33</v>
      </c>
      <c r="S27" s="159">
        <v>113.8</v>
      </c>
      <c r="T27" s="125" t="s">
        <v>147</v>
      </c>
    </row>
    <row r="28" spans="1:20" ht="18.75" x14ac:dyDescent="0.25">
      <c r="A28" s="121" t="s">
        <v>108</v>
      </c>
      <c r="B28" s="86">
        <v>158</v>
      </c>
      <c r="C28" s="25">
        <v>103.3</v>
      </c>
      <c r="D28" s="86">
        <v>12</v>
      </c>
      <c r="E28" s="87">
        <v>92.3</v>
      </c>
      <c r="F28" s="86">
        <v>51</v>
      </c>
      <c r="G28" s="87">
        <v>100</v>
      </c>
      <c r="H28" s="86">
        <v>23</v>
      </c>
      <c r="I28" s="87">
        <v>100</v>
      </c>
      <c r="J28" s="21" t="s">
        <v>225</v>
      </c>
      <c r="K28" s="27" t="s">
        <v>225</v>
      </c>
      <c r="L28" s="86">
        <v>8</v>
      </c>
      <c r="M28" s="83">
        <v>88.9</v>
      </c>
      <c r="N28" s="182" t="s">
        <v>447</v>
      </c>
      <c r="O28" s="182" t="s">
        <v>447</v>
      </c>
      <c r="P28" s="21">
        <v>16</v>
      </c>
      <c r="Q28" s="159">
        <v>88.9</v>
      </c>
      <c r="R28" s="21" t="s">
        <v>225</v>
      </c>
      <c r="S28" s="27" t="s">
        <v>225</v>
      </c>
      <c r="T28" s="125" t="s">
        <v>148</v>
      </c>
    </row>
    <row r="29" spans="1:20" ht="15.75" x14ac:dyDescent="0.25">
      <c r="A29" s="121" t="s">
        <v>109</v>
      </c>
      <c r="B29" s="86">
        <v>1076</v>
      </c>
      <c r="C29" s="25">
        <v>102.1</v>
      </c>
      <c r="D29" s="86">
        <v>54</v>
      </c>
      <c r="E29" s="87">
        <v>96.4</v>
      </c>
      <c r="F29" s="86">
        <v>346</v>
      </c>
      <c r="G29" s="87">
        <v>95.6</v>
      </c>
      <c r="H29" s="86">
        <v>166</v>
      </c>
      <c r="I29" s="87">
        <v>96.5</v>
      </c>
      <c r="J29" s="21">
        <v>54</v>
      </c>
      <c r="K29" s="159">
        <v>87.1</v>
      </c>
      <c r="L29" s="86">
        <v>204</v>
      </c>
      <c r="M29" s="83">
        <v>93.6</v>
      </c>
      <c r="N29" s="21">
        <v>146</v>
      </c>
      <c r="O29" s="159">
        <v>93</v>
      </c>
      <c r="P29" s="21">
        <v>58</v>
      </c>
      <c r="Q29" s="159">
        <v>81.7</v>
      </c>
      <c r="R29" s="21">
        <v>4</v>
      </c>
      <c r="S29" s="159">
        <v>80</v>
      </c>
      <c r="T29" s="125" t="s">
        <v>149</v>
      </c>
    </row>
    <row r="30" spans="1:20" ht="18.75" x14ac:dyDescent="0.25">
      <c r="A30" s="126" t="s">
        <v>110</v>
      </c>
      <c r="B30" s="137">
        <v>235</v>
      </c>
      <c r="C30" s="128">
        <v>91.4</v>
      </c>
      <c r="D30" s="137">
        <v>20</v>
      </c>
      <c r="E30" s="138">
        <v>100</v>
      </c>
      <c r="F30" s="137">
        <v>35</v>
      </c>
      <c r="G30" s="138">
        <v>79.5</v>
      </c>
      <c r="H30" s="137">
        <v>14</v>
      </c>
      <c r="I30" s="138">
        <v>70</v>
      </c>
      <c r="J30" s="184" t="s">
        <v>447</v>
      </c>
      <c r="K30" s="184" t="s">
        <v>447</v>
      </c>
      <c r="L30" s="137">
        <v>16</v>
      </c>
      <c r="M30" s="138">
        <v>94.1</v>
      </c>
      <c r="N30" s="184" t="s">
        <v>447</v>
      </c>
      <c r="O30" s="184" t="s">
        <v>447</v>
      </c>
      <c r="P30" s="117">
        <v>15</v>
      </c>
      <c r="Q30" s="160">
        <v>75</v>
      </c>
      <c r="R30" s="117">
        <v>15</v>
      </c>
      <c r="S30" s="160">
        <v>107.1</v>
      </c>
      <c r="T30" s="129" t="s">
        <v>150</v>
      </c>
    </row>
    <row r="31" spans="1:20" ht="15.75" x14ac:dyDescent="0.25">
      <c r="A31" s="10"/>
      <c r="B31" s="42"/>
      <c r="C31" s="45"/>
      <c r="D31" s="42"/>
      <c r="E31" s="45"/>
      <c r="F31" s="42"/>
      <c r="G31" s="45"/>
      <c r="H31" s="42"/>
      <c r="I31" s="45"/>
      <c r="J31" s="42"/>
      <c r="K31" s="45"/>
      <c r="L31" s="42"/>
      <c r="M31" s="45"/>
      <c r="N31" s="42"/>
      <c r="O31" s="45"/>
      <c r="P31" s="42"/>
      <c r="Q31" s="45"/>
      <c r="R31" s="42"/>
      <c r="S31" s="45"/>
    </row>
    <row r="32" spans="1:20" ht="51" customHeight="1" x14ac:dyDescent="0.25">
      <c r="A32" s="249" t="s">
        <v>280</v>
      </c>
      <c r="B32" s="249"/>
      <c r="C32" s="249"/>
      <c r="D32" s="249"/>
      <c r="E32" s="249"/>
      <c r="F32" s="249"/>
      <c r="G32" s="249"/>
      <c r="H32" s="249"/>
      <c r="I32" s="249"/>
      <c r="J32" s="249"/>
      <c r="K32" s="249"/>
    </row>
    <row r="34" spans="1:11" ht="42" customHeight="1" x14ac:dyDescent="0.25">
      <c r="A34" s="207" t="s">
        <v>448</v>
      </c>
      <c r="B34" s="208"/>
      <c r="C34" s="208"/>
      <c r="D34" s="208"/>
      <c r="E34" s="208"/>
      <c r="F34" s="208"/>
      <c r="G34" s="208"/>
      <c r="H34" s="208"/>
      <c r="I34" s="208"/>
      <c r="J34" s="208"/>
      <c r="K34" s="208"/>
    </row>
  </sheetData>
  <mergeCells count="15">
    <mergeCell ref="A34:K34"/>
    <mergeCell ref="A32:K32"/>
    <mergeCell ref="T3:T4"/>
    <mergeCell ref="P3:Q3"/>
    <mergeCell ref="R3:S3"/>
    <mergeCell ref="A1:S1"/>
    <mergeCell ref="J3:K3"/>
    <mergeCell ref="L3:M3"/>
    <mergeCell ref="N3:O3"/>
    <mergeCell ref="A3:A4"/>
    <mergeCell ref="B3:C3"/>
    <mergeCell ref="D3:E3"/>
    <mergeCell ref="F3:G3"/>
    <mergeCell ref="H3:I3"/>
    <mergeCell ref="A2:T2"/>
  </mergeCells>
  <pageMargins left="0.19685039370078741" right="0.19685039370078741" top="0.19685039370078741" bottom="0.19685039370078741" header="0.31496062992125984" footer="0.31496062992125984"/>
  <pageSetup paperSize="9" scale="58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zoomScaleNormal="100" workbookViewId="0">
      <selection activeCell="G4" sqref="G4"/>
    </sheetView>
  </sheetViews>
  <sheetFormatPr defaultRowHeight="15" x14ac:dyDescent="0.25"/>
  <cols>
    <col min="1" max="1" width="24.42578125" style="3" customWidth="1"/>
    <col min="2" max="2" width="9.140625" style="3"/>
    <col min="3" max="3" width="14.5703125" style="3" customWidth="1"/>
    <col min="4" max="4" width="10" style="3" customWidth="1"/>
    <col min="5" max="5" width="16.85546875" style="3" customWidth="1"/>
    <col min="6" max="6" width="10.5703125" style="3" customWidth="1"/>
    <col min="7" max="7" width="15.28515625" style="3" customWidth="1"/>
    <col min="8" max="8" width="9.140625" style="3"/>
    <col min="9" max="9" width="16.140625" style="3" customWidth="1"/>
    <col min="10" max="10" width="12.42578125" style="3" customWidth="1"/>
    <col min="11" max="11" width="18.140625" style="3" customWidth="1"/>
    <col min="12" max="12" width="21.85546875" style="3" customWidth="1"/>
    <col min="13" max="16384" width="9.140625" style="3"/>
  </cols>
  <sheetData>
    <row r="1" spans="1:12" ht="57" customHeight="1" x14ac:dyDescent="0.25">
      <c r="A1" s="203" t="s">
        <v>456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1:12" s="11" customFormat="1" ht="18" customHeight="1" x14ac:dyDescent="0.25">
      <c r="A2" s="215" t="s">
        <v>354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</row>
    <row r="3" spans="1:12" ht="71.25" customHeight="1" x14ac:dyDescent="0.25">
      <c r="A3" s="240"/>
      <c r="B3" s="192" t="s">
        <v>318</v>
      </c>
      <c r="C3" s="188"/>
      <c r="D3" s="188" t="s">
        <v>420</v>
      </c>
      <c r="E3" s="188"/>
      <c r="F3" s="188" t="s">
        <v>319</v>
      </c>
      <c r="G3" s="188"/>
      <c r="H3" s="188" t="s">
        <v>421</v>
      </c>
      <c r="I3" s="188"/>
      <c r="J3" s="188" t="s">
        <v>422</v>
      </c>
      <c r="K3" s="191"/>
      <c r="L3" s="245"/>
    </row>
    <row r="4" spans="1:12" ht="133.5" customHeight="1" x14ac:dyDescent="0.25">
      <c r="A4" s="240"/>
      <c r="B4" s="119" t="s">
        <v>304</v>
      </c>
      <c r="C4" s="76" t="s">
        <v>305</v>
      </c>
      <c r="D4" s="78" t="s">
        <v>304</v>
      </c>
      <c r="E4" s="76" t="s">
        <v>305</v>
      </c>
      <c r="F4" s="78" t="s">
        <v>304</v>
      </c>
      <c r="G4" s="76" t="s">
        <v>305</v>
      </c>
      <c r="H4" s="78" t="s">
        <v>304</v>
      </c>
      <c r="I4" s="76" t="s">
        <v>305</v>
      </c>
      <c r="J4" s="78" t="s">
        <v>304</v>
      </c>
      <c r="K4" s="107" t="s">
        <v>305</v>
      </c>
      <c r="L4" s="245"/>
    </row>
    <row r="5" spans="1:12" ht="15.75" x14ac:dyDescent="0.25">
      <c r="A5" s="120" t="s">
        <v>87</v>
      </c>
      <c r="B5" s="52">
        <v>10929</v>
      </c>
      <c r="C5" s="51">
        <v>102.1</v>
      </c>
      <c r="D5" s="52">
        <v>7990</v>
      </c>
      <c r="E5" s="53">
        <v>102.3</v>
      </c>
      <c r="F5" s="52">
        <v>15389</v>
      </c>
      <c r="G5" s="51">
        <v>109.5</v>
      </c>
      <c r="H5" s="52">
        <v>7547</v>
      </c>
      <c r="I5" s="51">
        <v>102.3</v>
      </c>
      <c r="J5" s="52">
        <v>20743</v>
      </c>
      <c r="K5" s="51">
        <v>106.1</v>
      </c>
      <c r="L5" s="124" t="s">
        <v>125</v>
      </c>
    </row>
    <row r="6" spans="1:12" ht="15.75" x14ac:dyDescent="0.25">
      <c r="A6" s="121" t="s">
        <v>88</v>
      </c>
      <c r="B6" s="21">
        <v>730</v>
      </c>
      <c r="C6" s="24">
        <v>100.4</v>
      </c>
      <c r="D6" s="21">
        <v>558</v>
      </c>
      <c r="E6" s="25">
        <v>103</v>
      </c>
      <c r="F6" s="21">
        <v>1200</v>
      </c>
      <c r="G6" s="24">
        <v>108.6</v>
      </c>
      <c r="H6" s="21">
        <v>590</v>
      </c>
      <c r="I6" s="24">
        <v>106.1</v>
      </c>
      <c r="J6" s="21">
        <v>1466</v>
      </c>
      <c r="K6" s="24">
        <v>106.1</v>
      </c>
      <c r="L6" s="125" t="s">
        <v>126</v>
      </c>
    </row>
    <row r="7" spans="1:12" ht="15.75" x14ac:dyDescent="0.25">
      <c r="A7" s="121" t="s">
        <v>89</v>
      </c>
      <c r="B7" s="21">
        <v>260</v>
      </c>
      <c r="C7" s="24">
        <v>95.2</v>
      </c>
      <c r="D7" s="21">
        <v>229</v>
      </c>
      <c r="E7" s="25">
        <v>95.8</v>
      </c>
      <c r="F7" s="21">
        <v>151</v>
      </c>
      <c r="G7" s="24">
        <v>122.8</v>
      </c>
      <c r="H7" s="21">
        <v>185</v>
      </c>
      <c r="I7" s="24">
        <v>99.5</v>
      </c>
      <c r="J7" s="21">
        <v>308</v>
      </c>
      <c r="K7" s="24">
        <v>100.7</v>
      </c>
      <c r="L7" s="125" t="s">
        <v>127</v>
      </c>
    </row>
    <row r="8" spans="1:12" ht="15.75" x14ac:dyDescent="0.25">
      <c r="A8" s="121" t="s">
        <v>90</v>
      </c>
      <c r="B8" s="21">
        <v>571</v>
      </c>
      <c r="C8" s="24">
        <v>101.8</v>
      </c>
      <c r="D8" s="21">
        <v>415</v>
      </c>
      <c r="E8" s="25">
        <v>103</v>
      </c>
      <c r="F8" s="21">
        <v>1214</v>
      </c>
      <c r="G8" s="24">
        <v>110.2</v>
      </c>
      <c r="H8" s="21">
        <v>455</v>
      </c>
      <c r="I8" s="24">
        <v>97.6</v>
      </c>
      <c r="J8" s="21">
        <v>1518</v>
      </c>
      <c r="K8" s="24">
        <v>104.5</v>
      </c>
      <c r="L8" s="125" t="s">
        <v>128</v>
      </c>
    </row>
    <row r="9" spans="1:12" ht="15.75" x14ac:dyDescent="0.25">
      <c r="A9" s="121" t="s">
        <v>111</v>
      </c>
      <c r="B9" s="21">
        <v>319</v>
      </c>
      <c r="C9" s="24">
        <v>101.6</v>
      </c>
      <c r="D9" s="21">
        <v>236</v>
      </c>
      <c r="E9" s="25">
        <v>104.9</v>
      </c>
      <c r="F9" s="21">
        <v>618</v>
      </c>
      <c r="G9" s="24">
        <v>114.4</v>
      </c>
      <c r="H9" s="21">
        <v>257</v>
      </c>
      <c r="I9" s="24">
        <v>103.6</v>
      </c>
      <c r="J9" s="21">
        <v>711</v>
      </c>
      <c r="K9" s="24">
        <v>100.6</v>
      </c>
      <c r="L9" s="125" t="s">
        <v>129</v>
      </c>
    </row>
    <row r="10" spans="1:12" ht="15.75" x14ac:dyDescent="0.25">
      <c r="A10" s="121" t="s">
        <v>91</v>
      </c>
      <c r="B10" s="21">
        <v>426</v>
      </c>
      <c r="C10" s="24">
        <v>97.7</v>
      </c>
      <c r="D10" s="21">
        <v>344</v>
      </c>
      <c r="E10" s="25">
        <v>96.6</v>
      </c>
      <c r="F10" s="21">
        <v>345</v>
      </c>
      <c r="G10" s="24">
        <v>114.6</v>
      </c>
      <c r="H10" s="21">
        <v>262</v>
      </c>
      <c r="I10" s="24">
        <v>104</v>
      </c>
      <c r="J10" s="21">
        <v>559</v>
      </c>
      <c r="K10" s="24">
        <v>106.3</v>
      </c>
      <c r="L10" s="125" t="s">
        <v>130</v>
      </c>
    </row>
    <row r="11" spans="1:12" ht="15.75" x14ac:dyDescent="0.25">
      <c r="A11" s="121" t="s">
        <v>92</v>
      </c>
      <c r="B11" s="21">
        <v>59</v>
      </c>
      <c r="C11" s="24">
        <v>111.3</v>
      </c>
      <c r="D11" s="21">
        <v>54</v>
      </c>
      <c r="E11" s="25">
        <v>108</v>
      </c>
      <c r="F11" s="21">
        <v>19</v>
      </c>
      <c r="G11" s="24">
        <v>135.69999999999999</v>
      </c>
      <c r="H11" s="21">
        <v>15</v>
      </c>
      <c r="I11" s="24">
        <v>100</v>
      </c>
      <c r="J11" s="21">
        <v>74</v>
      </c>
      <c r="K11" s="24">
        <v>112.1</v>
      </c>
      <c r="L11" s="125" t="s">
        <v>131</v>
      </c>
    </row>
    <row r="12" spans="1:12" ht="15.75" x14ac:dyDescent="0.25">
      <c r="A12" s="121" t="s">
        <v>93</v>
      </c>
      <c r="B12" s="21">
        <v>602</v>
      </c>
      <c r="C12" s="24">
        <v>105.4</v>
      </c>
      <c r="D12" s="21">
        <v>403</v>
      </c>
      <c r="E12" s="25">
        <v>105.2</v>
      </c>
      <c r="F12" s="21">
        <v>1137</v>
      </c>
      <c r="G12" s="24">
        <v>107.7</v>
      </c>
      <c r="H12" s="21">
        <v>486</v>
      </c>
      <c r="I12" s="24">
        <v>101.3</v>
      </c>
      <c r="J12" s="21">
        <v>1339</v>
      </c>
      <c r="K12" s="24">
        <v>106.7</v>
      </c>
      <c r="L12" s="125" t="s">
        <v>132</v>
      </c>
    </row>
    <row r="13" spans="1:12" ht="15.75" x14ac:dyDescent="0.25">
      <c r="A13" s="121" t="s">
        <v>94</v>
      </c>
      <c r="B13" s="21">
        <v>96</v>
      </c>
      <c r="C13" s="24">
        <v>69.099999999999994</v>
      </c>
      <c r="D13" s="21">
        <v>76</v>
      </c>
      <c r="E13" s="25">
        <v>63.9</v>
      </c>
      <c r="F13" s="21">
        <v>98</v>
      </c>
      <c r="G13" s="24">
        <v>100</v>
      </c>
      <c r="H13" s="21">
        <v>58</v>
      </c>
      <c r="I13" s="24">
        <v>59.2</v>
      </c>
      <c r="J13" s="21">
        <v>201</v>
      </c>
      <c r="K13" s="24">
        <v>108.6</v>
      </c>
      <c r="L13" s="125" t="s">
        <v>133</v>
      </c>
    </row>
    <row r="14" spans="1:12" ht="15.75" x14ac:dyDescent="0.25">
      <c r="A14" s="121" t="s">
        <v>95</v>
      </c>
      <c r="B14" s="21">
        <v>848</v>
      </c>
      <c r="C14" s="24">
        <v>106.1</v>
      </c>
      <c r="D14" s="21">
        <v>479</v>
      </c>
      <c r="E14" s="25">
        <v>107.4</v>
      </c>
      <c r="F14" s="21">
        <v>1026</v>
      </c>
      <c r="G14" s="24">
        <v>109.1</v>
      </c>
      <c r="H14" s="21">
        <v>493</v>
      </c>
      <c r="I14" s="24">
        <v>102.3</v>
      </c>
      <c r="J14" s="21">
        <v>1191</v>
      </c>
      <c r="K14" s="24">
        <v>105.8</v>
      </c>
      <c r="L14" s="125" t="s">
        <v>134</v>
      </c>
    </row>
    <row r="15" spans="1:12" ht="15.75" x14ac:dyDescent="0.25">
      <c r="A15" s="121" t="s">
        <v>96</v>
      </c>
      <c r="B15" s="21">
        <v>584</v>
      </c>
      <c r="C15" s="24">
        <v>102.3</v>
      </c>
      <c r="D15" s="21">
        <v>379</v>
      </c>
      <c r="E15" s="25">
        <v>105.9</v>
      </c>
      <c r="F15" s="21">
        <v>1208</v>
      </c>
      <c r="G15" s="24">
        <v>107.5</v>
      </c>
      <c r="H15" s="21">
        <v>467</v>
      </c>
      <c r="I15" s="24">
        <v>103.3</v>
      </c>
      <c r="J15" s="21">
        <v>1636</v>
      </c>
      <c r="K15" s="24">
        <v>107.6</v>
      </c>
      <c r="L15" s="125" t="s">
        <v>135</v>
      </c>
    </row>
    <row r="16" spans="1:12" ht="15.75" x14ac:dyDescent="0.25">
      <c r="A16" s="121" t="s">
        <v>112</v>
      </c>
      <c r="B16" s="21">
        <v>346</v>
      </c>
      <c r="C16" s="24">
        <v>104.8</v>
      </c>
      <c r="D16" s="21">
        <v>222</v>
      </c>
      <c r="E16" s="25">
        <v>105.7</v>
      </c>
      <c r="F16" s="21">
        <v>572</v>
      </c>
      <c r="G16" s="24">
        <v>109.2</v>
      </c>
      <c r="H16" s="21">
        <v>152</v>
      </c>
      <c r="I16" s="24">
        <v>95.6</v>
      </c>
      <c r="J16" s="21">
        <v>497</v>
      </c>
      <c r="K16" s="24">
        <v>110.9</v>
      </c>
      <c r="L16" s="125" t="s">
        <v>136</v>
      </c>
    </row>
    <row r="17" spans="1:12" ht="15.75" x14ac:dyDescent="0.25">
      <c r="A17" s="121" t="s">
        <v>97</v>
      </c>
      <c r="B17" s="21">
        <v>266</v>
      </c>
      <c r="C17" s="24">
        <v>104.3</v>
      </c>
      <c r="D17" s="21">
        <v>201</v>
      </c>
      <c r="E17" s="25">
        <v>105.8</v>
      </c>
      <c r="F17" s="21">
        <v>128</v>
      </c>
      <c r="G17" s="24">
        <v>140.69999999999999</v>
      </c>
      <c r="H17" s="21">
        <v>106</v>
      </c>
      <c r="I17" s="24">
        <v>108.2</v>
      </c>
      <c r="J17" s="21">
        <v>351</v>
      </c>
      <c r="K17" s="24">
        <v>111.4</v>
      </c>
      <c r="L17" s="125" t="s">
        <v>137</v>
      </c>
    </row>
    <row r="18" spans="1:12" ht="15.75" x14ac:dyDescent="0.25">
      <c r="A18" s="121" t="s">
        <v>98</v>
      </c>
      <c r="B18" s="21">
        <v>339</v>
      </c>
      <c r="C18" s="24">
        <v>111.5</v>
      </c>
      <c r="D18" s="21">
        <v>217</v>
      </c>
      <c r="E18" s="25">
        <v>116</v>
      </c>
      <c r="F18" s="21">
        <v>808</v>
      </c>
      <c r="G18" s="24">
        <v>108.5</v>
      </c>
      <c r="H18" s="21">
        <v>424</v>
      </c>
      <c r="I18" s="24">
        <v>103.7</v>
      </c>
      <c r="J18" s="21">
        <v>1340</v>
      </c>
      <c r="K18" s="24">
        <v>108.6</v>
      </c>
      <c r="L18" s="125" t="s">
        <v>138</v>
      </c>
    </row>
    <row r="19" spans="1:12" ht="15.75" x14ac:dyDescent="0.25">
      <c r="A19" s="121" t="s">
        <v>99</v>
      </c>
      <c r="B19" s="21">
        <v>522</v>
      </c>
      <c r="C19" s="24">
        <v>104.6</v>
      </c>
      <c r="D19" s="21">
        <v>343</v>
      </c>
      <c r="E19" s="25">
        <v>104.6</v>
      </c>
      <c r="F19" s="21">
        <v>1145</v>
      </c>
      <c r="G19" s="24">
        <v>111.8</v>
      </c>
      <c r="H19" s="21">
        <v>389</v>
      </c>
      <c r="I19" s="24">
        <v>104.6</v>
      </c>
      <c r="J19" s="21">
        <v>1458</v>
      </c>
      <c r="K19" s="24">
        <v>106.8</v>
      </c>
      <c r="L19" s="125" t="s">
        <v>139</v>
      </c>
    </row>
    <row r="20" spans="1:12" ht="15.75" x14ac:dyDescent="0.25">
      <c r="A20" s="121" t="s">
        <v>100</v>
      </c>
      <c r="B20" s="21">
        <v>1091</v>
      </c>
      <c r="C20" s="24">
        <v>102.3</v>
      </c>
      <c r="D20" s="21">
        <v>932</v>
      </c>
      <c r="E20" s="25">
        <v>103</v>
      </c>
      <c r="F20" s="21">
        <v>1109</v>
      </c>
      <c r="G20" s="24">
        <v>108.3</v>
      </c>
      <c r="H20" s="21">
        <v>597</v>
      </c>
      <c r="I20" s="24">
        <v>103.1</v>
      </c>
      <c r="J20" s="21">
        <v>1283</v>
      </c>
      <c r="K20" s="24">
        <v>101.6</v>
      </c>
      <c r="L20" s="125" t="s">
        <v>140</v>
      </c>
    </row>
    <row r="21" spans="1:12" ht="15.75" x14ac:dyDescent="0.25">
      <c r="A21" s="121" t="s">
        <v>101</v>
      </c>
      <c r="B21" s="21">
        <v>174</v>
      </c>
      <c r="C21" s="24">
        <v>98.3</v>
      </c>
      <c r="D21" s="21">
        <v>136</v>
      </c>
      <c r="E21" s="25">
        <v>97.8</v>
      </c>
      <c r="F21" s="21">
        <v>89</v>
      </c>
      <c r="G21" s="24">
        <v>123.6</v>
      </c>
      <c r="H21" s="21">
        <v>103</v>
      </c>
      <c r="I21" s="24">
        <v>99</v>
      </c>
      <c r="J21" s="21">
        <v>232</v>
      </c>
      <c r="K21" s="24">
        <v>100.9</v>
      </c>
      <c r="L21" s="125" t="s">
        <v>141</v>
      </c>
    </row>
    <row r="22" spans="1:12" ht="15.75" x14ac:dyDescent="0.25">
      <c r="A22" s="121" t="s">
        <v>102</v>
      </c>
      <c r="B22" s="21">
        <v>506</v>
      </c>
      <c r="C22" s="24">
        <v>104.5</v>
      </c>
      <c r="D22" s="21">
        <v>389</v>
      </c>
      <c r="E22" s="25">
        <v>104</v>
      </c>
      <c r="F22" s="21">
        <v>568</v>
      </c>
      <c r="G22" s="24">
        <v>108.4</v>
      </c>
      <c r="H22" s="21">
        <v>336</v>
      </c>
      <c r="I22" s="24">
        <v>104.7</v>
      </c>
      <c r="J22" s="21">
        <v>802</v>
      </c>
      <c r="K22" s="24">
        <v>106.2</v>
      </c>
      <c r="L22" s="125" t="s">
        <v>142</v>
      </c>
    </row>
    <row r="23" spans="1:12" ht="15.75" x14ac:dyDescent="0.25">
      <c r="A23" s="121" t="s">
        <v>103</v>
      </c>
      <c r="B23" s="21">
        <v>203</v>
      </c>
      <c r="C23" s="24">
        <v>102</v>
      </c>
      <c r="D23" s="21">
        <v>144</v>
      </c>
      <c r="E23" s="25">
        <v>102.1</v>
      </c>
      <c r="F23" s="21">
        <v>329</v>
      </c>
      <c r="G23" s="24">
        <v>114.2</v>
      </c>
      <c r="H23" s="21">
        <v>164</v>
      </c>
      <c r="I23" s="24">
        <v>110.1</v>
      </c>
      <c r="J23" s="21">
        <v>502</v>
      </c>
      <c r="K23" s="24">
        <v>107.5</v>
      </c>
      <c r="L23" s="125" t="s">
        <v>143</v>
      </c>
    </row>
    <row r="24" spans="1:12" ht="15.75" x14ac:dyDescent="0.25">
      <c r="A24" s="121" t="s">
        <v>104</v>
      </c>
      <c r="B24" s="21">
        <v>762</v>
      </c>
      <c r="C24" s="24">
        <v>103.3</v>
      </c>
      <c r="D24" s="21">
        <v>565</v>
      </c>
      <c r="E24" s="25">
        <v>104.2</v>
      </c>
      <c r="F24" s="21">
        <v>1084</v>
      </c>
      <c r="G24" s="24">
        <v>110.5</v>
      </c>
      <c r="H24" s="21">
        <v>502</v>
      </c>
      <c r="I24" s="24">
        <v>103.3</v>
      </c>
      <c r="J24" s="21">
        <v>1320</v>
      </c>
      <c r="K24" s="24">
        <v>104</v>
      </c>
      <c r="L24" s="125" t="s">
        <v>144</v>
      </c>
    </row>
    <row r="25" spans="1:12" ht="15.75" x14ac:dyDescent="0.25">
      <c r="A25" s="121" t="s">
        <v>105</v>
      </c>
      <c r="B25" s="21">
        <v>287</v>
      </c>
      <c r="C25" s="24">
        <v>104.4</v>
      </c>
      <c r="D25" s="21">
        <v>139</v>
      </c>
      <c r="E25" s="25">
        <v>104.5</v>
      </c>
      <c r="F25" s="21">
        <v>568</v>
      </c>
      <c r="G25" s="24">
        <v>112.5</v>
      </c>
      <c r="H25" s="21">
        <v>241</v>
      </c>
      <c r="I25" s="24">
        <v>104.8</v>
      </c>
      <c r="J25" s="21">
        <v>1148</v>
      </c>
      <c r="K25" s="24">
        <v>112.8</v>
      </c>
      <c r="L25" s="125" t="s">
        <v>145</v>
      </c>
    </row>
    <row r="26" spans="1:12" ht="15.75" x14ac:dyDescent="0.25">
      <c r="A26" s="121" t="s">
        <v>106</v>
      </c>
      <c r="B26" s="21">
        <v>464</v>
      </c>
      <c r="C26" s="24">
        <v>102</v>
      </c>
      <c r="D26" s="21">
        <v>374</v>
      </c>
      <c r="E26" s="25">
        <v>101.1</v>
      </c>
      <c r="F26" s="21">
        <v>538</v>
      </c>
      <c r="G26" s="24">
        <v>115.7</v>
      </c>
      <c r="H26" s="21">
        <v>243</v>
      </c>
      <c r="I26" s="24">
        <v>101.3</v>
      </c>
      <c r="J26" s="21">
        <v>834</v>
      </c>
      <c r="K26" s="24">
        <v>111.9</v>
      </c>
      <c r="L26" s="125" t="s">
        <v>146</v>
      </c>
    </row>
    <row r="27" spans="1:12" ht="15.75" x14ac:dyDescent="0.25">
      <c r="A27" s="121" t="s">
        <v>107</v>
      </c>
      <c r="B27" s="21">
        <v>580</v>
      </c>
      <c r="C27" s="24">
        <v>99.5</v>
      </c>
      <c r="D27" s="21">
        <v>415</v>
      </c>
      <c r="E27" s="25">
        <v>96.5</v>
      </c>
      <c r="F27" s="21">
        <v>600</v>
      </c>
      <c r="G27" s="24">
        <v>97.9</v>
      </c>
      <c r="H27" s="21">
        <v>395</v>
      </c>
      <c r="I27" s="24">
        <v>102.3</v>
      </c>
      <c r="J27" s="21">
        <v>865</v>
      </c>
      <c r="K27" s="24">
        <v>100.1</v>
      </c>
      <c r="L27" s="125" t="s">
        <v>147</v>
      </c>
    </row>
    <row r="28" spans="1:12" ht="15.75" x14ac:dyDescent="0.25">
      <c r="A28" s="121" t="s">
        <v>108</v>
      </c>
      <c r="B28" s="21">
        <v>93</v>
      </c>
      <c r="C28" s="24">
        <v>104.5</v>
      </c>
      <c r="D28" s="21">
        <v>73</v>
      </c>
      <c r="E28" s="25">
        <v>101.4</v>
      </c>
      <c r="F28" s="21">
        <v>98</v>
      </c>
      <c r="G28" s="24">
        <v>114</v>
      </c>
      <c r="H28" s="21">
        <v>49</v>
      </c>
      <c r="I28" s="24">
        <v>104.3</v>
      </c>
      <c r="J28" s="21">
        <v>131</v>
      </c>
      <c r="K28" s="24">
        <v>108.3</v>
      </c>
      <c r="L28" s="125" t="s">
        <v>148</v>
      </c>
    </row>
    <row r="29" spans="1:12" ht="15.75" x14ac:dyDescent="0.25">
      <c r="A29" s="121" t="s">
        <v>109</v>
      </c>
      <c r="B29" s="21">
        <v>708</v>
      </c>
      <c r="C29" s="24">
        <v>100.9</v>
      </c>
      <c r="D29" s="21">
        <v>616</v>
      </c>
      <c r="E29" s="25">
        <v>100.7</v>
      </c>
      <c r="F29" s="21">
        <v>545</v>
      </c>
      <c r="G29" s="24">
        <v>110.8</v>
      </c>
      <c r="H29" s="21">
        <v>471</v>
      </c>
      <c r="I29" s="24">
        <v>104</v>
      </c>
      <c r="J29" s="21">
        <v>780</v>
      </c>
      <c r="K29" s="24">
        <v>107.1</v>
      </c>
      <c r="L29" s="125" t="s">
        <v>149</v>
      </c>
    </row>
    <row r="30" spans="1:12" ht="15.75" x14ac:dyDescent="0.25">
      <c r="A30" s="126" t="s">
        <v>110</v>
      </c>
      <c r="B30" s="117">
        <v>93</v>
      </c>
      <c r="C30" s="127">
        <v>89.4</v>
      </c>
      <c r="D30" s="117">
        <v>51</v>
      </c>
      <c r="E30" s="128">
        <v>85</v>
      </c>
      <c r="F30" s="117">
        <v>192</v>
      </c>
      <c r="G30" s="127">
        <v>86.9</v>
      </c>
      <c r="H30" s="117">
        <v>107</v>
      </c>
      <c r="I30" s="127">
        <v>96.4</v>
      </c>
      <c r="J30" s="117">
        <v>197</v>
      </c>
      <c r="K30" s="127">
        <v>100</v>
      </c>
      <c r="L30" s="129" t="s">
        <v>150</v>
      </c>
    </row>
    <row r="31" spans="1:12" ht="15.75" x14ac:dyDescent="0.25">
      <c r="A31" s="10"/>
      <c r="B31" s="42"/>
      <c r="C31" s="45"/>
      <c r="D31" s="42"/>
      <c r="E31" s="45"/>
      <c r="F31" s="42"/>
      <c r="G31" s="45"/>
      <c r="H31" s="42"/>
      <c r="I31" s="45"/>
      <c r="J31" s="42"/>
      <c r="K31" s="45"/>
    </row>
    <row r="32" spans="1:12" ht="57" customHeight="1" x14ac:dyDescent="0.25">
      <c r="A32" s="187" t="s">
        <v>280</v>
      </c>
      <c r="B32" s="187"/>
      <c r="C32" s="187"/>
      <c r="D32" s="187"/>
      <c r="E32" s="187"/>
      <c r="F32" s="187"/>
      <c r="G32" s="187"/>
      <c r="H32" s="187"/>
    </row>
    <row r="33" spans="1:1" x14ac:dyDescent="0.25">
      <c r="A33" s="7"/>
    </row>
  </sheetData>
  <mergeCells count="10">
    <mergeCell ref="A1:L1"/>
    <mergeCell ref="A2:L2"/>
    <mergeCell ref="L3:L4"/>
    <mergeCell ref="H3:I3"/>
    <mergeCell ref="J3:K3"/>
    <mergeCell ref="A32:H32"/>
    <mergeCell ref="A3:A4"/>
    <mergeCell ref="B3:C3"/>
    <mergeCell ref="D3:E3"/>
    <mergeCell ref="F3:G3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2" fitToWidth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opLeftCell="A13" zoomScaleNormal="100" workbookViewId="0">
      <selection activeCell="A36" sqref="A36"/>
    </sheetView>
  </sheetViews>
  <sheetFormatPr defaultRowHeight="15" x14ac:dyDescent="0.25"/>
  <cols>
    <col min="1" max="1" width="24.140625" style="3" customWidth="1"/>
    <col min="2" max="2" width="9.140625" style="3"/>
    <col min="3" max="3" width="13.42578125" style="3" customWidth="1"/>
    <col min="4" max="4" width="9.140625" style="3"/>
    <col min="5" max="5" width="14.7109375" style="3" customWidth="1"/>
    <col min="6" max="6" width="9.140625" style="3"/>
    <col min="7" max="7" width="13.28515625" style="3" customWidth="1"/>
    <col min="8" max="8" width="9.140625" style="3"/>
    <col min="9" max="9" width="14.5703125" style="3" customWidth="1"/>
    <col min="10" max="10" width="9.140625" style="3"/>
    <col min="11" max="11" width="13.7109375" style="3" customWidth="1"/>
    <col min="12" max="12" width="9.140625" style="3"/>
    <col min="13" max="13" width="12.5703125" style="3" customWidth="1"/>
    <col min="14" max="14" width="9.140625" style="3"/>
    <col min="15" max="15" width="12.5703125" style="3" customWidth="1"/>
    <col min="16" max="16" width="9.140625" style="3"/>
    <col min="17" max="17" width="12.5703125" style="3" customWidth="1"/>
    <col min="18" max="18" width="18.7109375" style="3" customWidth="1"/>
    <col min="19" max="16384" width="9.140625" style="3"/>
  </cols>
  <sheetData>
    <row r="1" spans="1:18" ht="44.25" customHeight="1" x14ac:dyDescent="0.25">
      <c r="A1" s="228" t="s">
        <v>424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</row>
    <row r="2" spans="1:18" ht="15" customHeight="1" x14ac:dyDescent="0.25">
      <c r="A2" s="215" t="s">
        <v>355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</row>
    <row r="3" spans="1:18" ht="31.5" customHeight="1" x14ac:dyDescent="0.25">
      <c r="A3" s="238"/>
      <c r="B3" s="252" t="s">
        <v>340</v>
      </c>
      <c r="C3" s="245"/>
      <c r="D3" s="245" t="s">
        <v>341</v>
      </c>
      <c r="E3" s="245"/>
      <c r="F3" s="245" t="s">
        <v>342</v>
      </c>
      <c r="G3" s="245"/>
      <c r="H3" s="188" t="s">
        <v>343</v>
      </c>
      <c r="I3" s="188"/>
      <c r="J3" s="245" t="s">
        <v>344</v>
      </c>
      <c r="K3" s="245"/>
      <c r="L3" s="245" t="s">
        <v>345</v>
      </c>
      <c r="M3" s="245"/>
      <c r="N3" s="245"/>
      <c r="O3" s="245"/>
      <c r="P3" s="245" t="s">
        <v>346</v>
      </c>
      <c r="Q3" s="250"/>
      <c r="R3" s="251"/>
    </row>
    <row r="4" spans="1:18" ht="46.5" customHeight="1" x14ac:dyDescent="0.25">
      <c r="A4" s="238"/>
      <c r="B4" s="252"/>
      <c r="C4" s="245"/>
      <c r="D4" s="245"/>
      <c r="E4" s="245"/>
      <c r="F4" s="245"/>
      <c r="G4" s="245"/>
      <c r="H4" s="188"/>
      <c r="I4" s="188"/>
      <c r="J4" s="245"/>
      <c r="K4" s="245"/>
      <c r="L4" s="245" t="s">
        <v>347</v>
      </c>
      <c r="M4" s="245"/>
      <c r="N4" s="245" t="s">
        <v>348</v>
      </c>
      <c r="O4" s="245"/>
      <c r="P4" s="245"/>
      <c r="Q4" s="250"/>
      <c r="R4" s="251"/>
    </row>
    <row r="5" spans="1:18" ht="141.75" x14ac:dyDescent="0.25">
      <c r="A5" s="238"/>
      <c r="B5" s="119" t="s">
        <v>304</v>
      </c>
      <c r="C5" s="76" t="s">
        <v>305</v>
      </c>
      <c r="D5" s="78" t="s">
        <v>304</v>
      </c>
      <c r="E5" s="76" t="s">
        <v>305</v>
      </c>
      <c r="F5" s="78" t="s">
        <v>304</v>
      </c>
      <c r="G5" s="76" t="s">
        <v>305</v>
      </c>
      <c r="H5" s="78" t="s">
        <v>304</v>
      </c>
      <c r="I5" s="76" t="s">
        <v>305</v>
      </c>
      <c r="J5" s="78" t="s">
        <v>304</v>
      </c>
      <c r="K5" s="76" t="s">
        <v>305</v>
      </c>
      <c r="L5" s="78" t="s">
        <v>304</v>
      </c>
      <c r="M5" s="76" t="s">
        <v>305</v>
      </c>
      <c r="N5" s="78" t="s">
        <v>304</v>
      </c>
      <c r="O5" s="76" t="s">
        <v>305</v>
      </c>
      <c r="P5" s="78" t="s">
        <v>304</v>
      </c>
      <c r="Q5" s="107" t="s">
        <v>305</v>
      </c>
      <c r="R5" s="251"/>
    </row>
    <row r="6" spans="1:18" ht="15.75" x14ac:dyDescent="0.25">
      <c r="A6" s="120" t="s">
        <v>87</v>
      </c>
      <c r="B6" s="52">
        <v>9533</v>
      </c>
      <c r="C6" s="53">
        <v>97.2</v>
      </c>
      <c r="D6" s="52">
        <v>2865</v>
      </c>
      <c r="E6" s="51">
        <v>100.6</v>
      </c>
      <c r="F6" s="52">
        <v>302</v>
      </c>
      <c r="G6" s="51">
        <v>104.9</v>
      </c>
      <c r="H6" s="52">
        <v>1184</v>
      </c>
      <c r="I6" s="51">
        <v>98.9</v>
      </c>
      <c r="J6" s="52">
        <v>4048</v>
      </c>
      <c r="K6" s="55">
        <v>103.1</v>
      </c>
      <c r="L6" s="52">
        <v>3276</v>
      </c>
      <c r="M6" s="55">
        <v>98.6</v>
      </c>
      <c r="N6" s="52">
        <v>2271</v>
      </c>
      <c r="O6" s="53">
        <v>102.7</v>
      </c>
      <c r="P6" s="52">
        <v>14600</v>
      </c>
      <c r="Q6" s="55">
        <v>94.2</v>
      </c>
      <c r="R6" s="124" t="s">
        <v>125</v>
      </c>
    </row>
    <row r="7" spans="1:18" ht="15.75" x14ac:dyDescent="0.25">
      <c r="A7" s="121" t="s">
        <v>88</v>
      </c>
      <c r="B7" s="21">
        <v>732</v>
      </c>
      <c r="C7" s="25">
        <v>107.5</v>
      </c>
      <c r="D7" s="21">
        <v>212</v>
      </c>
      <c r="E7" s="24">
        <v>101.4</v>
      </c>
      <c r="F7" s="21">
        <v>7</v>
      </c>
      <c r="G7" s="24">
        <v>100</v>
      </c>
      <c r="H7" s="21">
        <v>149</v>
      </c>
      <c r="I7" s="24">
        <v>100</v>
      </c>
      <c r="J7" s="21">
        <v>273</v>
      </c>
      <c r="K7" s="28">
        <v>112.8</v>
      </c>
      <c r="L7" s="21">
        <v>181</v>
      </c>
      <c r="M7" s="28">
        <v>104.6</v>
      </c>
      <c r="N7" s="21">
        <v>63</v>
      </c>
      <c r="O7" s="25">
        <v>121.2</v>
      </c>
      <c r="P7" s="21">
        <v>1164</v>
      </c>
      <c r="Q7" s="28">
        <v>97.6</v>
      </c>
      <c r="R7" s="125" t="s">
        <v>126</v>
      </c>
    </row>
    <row r="8" spans="1:18" ht="15.75" x14ac:dyDescent="0.25">
      <c r="A8" s="121" t="s">
        <v>89</v>
      </c>
      <c r="B8" s="21">
        <v>328</v>
      </c>
      <c r="C8" s="25">
        <v>97</v>
      </c>
      <c r="D8" s="21">
        <v>78</v>
      </c>
      <c r="E8" s="24">
        <v>106.8</v>
      </c>
      <c r="F8" s="21">
        <v>6</v>
      </c>
      <c r="G8" s="24">
        <v>120</v>
      </c>
      <c r="H8" s="21">
        <v>11</v>
      </c>
      <c r="I8" s="24">
        <v>183.3</v>
      </c>
      <c r="J8" s="21">
        <v>88</v>
      </c>
      <c r="K8" s="28">
        <v>108.6</v>
      </c>
      <c r="L8" s="21">
        <v>55</v>
      </c>
      <c r="M8" s="28">
        <v>98.2</v>
      </c>
      <c r="N8" s="21">
        <v>15</v>
      </c>
      <c r="O8" s="25">
        <v>100</v>
      </c>
      <c r="P8" s="21">
        <v>506</v>
      </c>
      <c r="Q8" s="28">
        <v>99.2</v>
      </c>
      <c r="R8" s="125" t="s">
        <v>127</v>
      </c>
    </row>
    <row r="9" spans="1:18" ht="15.75" x14ac:dyDescent="0.25">
      <c r="A9" s="121" t="s">
        <v>90</v>
      </c>
      <c r="B9" s="21">
        <v>180</v>
      </c>
      <c r="C9" s="25">
        <v>77.900000000000006</v>
      </c>
      <c r="D9" s="21">
        <v>44</v>
      </c>
      <c r="E9" s="24">
        <v>95.7</v>
      </c>
      <c r="F9" s="21">
        <v>9</v>
      </c>
      <c r="G9" s="24">
        <v>112.5</v>
      </c>
      <c r="H9" s="21">
        <v>64</v>
      </c>
      <c r="I9" s="24">
        <v>100</v>
      </c>
      <c r="J9" s="21">
        <v>168</v>
      </c>
      <c r="K9" s="28">
        <v>93.3</v>
      </c>
      <c r="L9" s="21">
        <v>108</v>
      </c>
      <c r="M9" s="28">
        <v>93.1</v>
      </c>
      <c r="N9" s="21">
        <v>91</v>
      </c>
      <c r="O9" s="25">
        <v>62.3</v>
      </c>
      <c r="P9" s="21">
        <v>521</v>
      </c>
      <c r="Q9" s="28">
        <v>80</v>
      </c>
      <c r="R9" s="125" t="s">
        <v>128</v>
      </c>
    </row>
    <row r="10" spans="1:18" ht="15.75" x14ac:dyDescent="0.25">
      <c r="A10" s="121" t="s">
        <v>111</v>
      </c>
      <c r="B10" s="21">
        <v>249</v>
      </c>
      <c r="C10" s="25">
        <v>98.4</v>
      </c>
      <c r="D10" s="21">
        <v>102</v>
      </c>
      <c r="E10" s="24">
        <v>92.7</v>
      </c>
      <c r="F10" s="21">
        <v>23</v>
      </c>
      <c r="G10" s="24">
        <v>104.5</v>
      </c>
      <c r="H10" s="21">
        <v>52</v>
      </c>
      <c r="I10" s="24">
        <v>102</v>
      </c>
      <c r="J10" s="21">
        <v>91</v>
      </c>
      <c r="K10" s="28">
        <v>95.8</v>
      </c>
      <c r="L10" s="21">
        <v>127</v>
      </c>
      <c r="M10" s="28">
        <v>96.2</v>
      </c>
      <c r="N10" s="21">
        <v>14</v>
      </c>
      <c r="O10" s="25">
        <v>116.7</v>
      </c>
      <c r="P10" s="21">
        <v>450</v>
      </c>
      <c r="Q10" s="28">
        <v>92.4</v>
      </c>
      <c r="R10" s="125" t="s">
        <v>129</v>
      </c>
    </row>
    <row r="11" spans="1:18" ht="15.75" x14ac:dyDescent="0.25">
      <c r="A11" s="121" t="s">
        <v>91</v>
      </c>
      <c r="B11" s="21">
        <v>454</v>
      </c>
      <c r="C11" s="25">
        <v>98.7</v>
      </c>
      <c r="D11" s="21">
        <v>150</v>
      </c>
      <c r="E11" s="24">
        <v>94.9</v>
      </c>
      <c r="F11" s="21">
        <v>7</v>
      </c>
      <c r="G11" s="24">
        <v>100</v>
      </c>
      <c r="H11" s="21">
        <v>7</v>
      </c>
      <c r="I11" s="24">
        <v>100</v>
      </c>
      <c r="J11" s="21">
        <v>135</v>
      </c>
      <c r="K11" s="28">
        <v>100</v>
      </c>
      <c r="L11" s="21">
        <v>99</v>
      </c>
      <c r="M11" s="28">
        <v>94.3</v>
      </c>
      <c r="N11" s="21">
        <v>82</v>
      </c>
      <c r="O11" s="25">
        <v>100</v>
      </c>
      <c r="P11" s="21">
        <v>577</v>
      </c>
      <c r="Q11" s="28">
        <v>96.2</v>
      </c>
      <c r="R11" s="125" t="s">
        <v>130</v>
      </c>
    </row>
    <row r="12" spans="1:18" ht="18.75" x14ac:dyDescent="0.25">
      <c r="A12" s="121" t="s">
        <v>92</v>
      </c>
      <c r="B12" s="21">
        <v>26</v>
      </c>
      <c r="C12" s="25">
        <v>72.2</v>
      </c>
      <c r="D12" s="21">
        <v>7</v>
      </c>
      <c r="E12" s="24">
        <v>100</v>
      </c>
      <c r="F12" s="21" t="s">
        <v>225</v>
      </c>
      <c r="G12" s="27" t="s">
        <v>225</v>
      </c>
      <c r="H12" s="182" t="s">
        <v>447</v>
      </c>
      <c r="I12" s="182" t="s">
        <v>447</v>
      </c>
      <c r="J12" s="21">
        <v>11</v>
      </c>
      <c r="K12" s="28">
        <v>91.7</v>
      </c>
      <c r="L12" s="182" t="s">
        <v>447</v>
      </c>
      <c r="M12" s="182" t="s">
        <v>447</v>
      </c>
      <c r="N12" s="21">
        <v>7</v>
      </c>
      <c r="O12" s="25">
        <v>100</v>
      </c>
      <c r="P12" s="21">
        <v>25</v>
      </c>
      <c r="Q12" s="28">
        <v>92.6</v>
      </c>
      <c r="R12" s="125" t="s">
        <v>131</v>
      </c>
    </row>
    <row r="13" spans="1:18" ht="15.75" x14ac:dyDescent="0.25">
      <c r="A13" s="121" t="s">
        <v>93</v>
      </c>
      <c r="B13" s="21">
        <v>213</v>
      </c>
      <c r="C13" s="25">
        <v>99.1</v>
      </c>
      <c r="D13" s="21">
        <v>53</v>
      </c>
      <c r="E13" s="24">
        <v>94.6</v>
      </c>
      <c r="F13" s="21">
        <v>8</v>
      </c>
      <c r="G13" s="24">
        <v>80</v>
      </c>
      <c r="H13" s="21">
        <v>6</v>
      </c>
      <c r="I13" s="24">
        <v>100</v>
      </c>
      <c r="J13" s="21">
        <v>189</v>
      </c>
      <c r="K13" s="28">
        <v>106.2</v>
      </c>
      <c r="L13" s="21">
        <v>126</v>
      </c>
      <c r="M13" s="28">
        <v>101.6</v>
      </c>
      <c r="N13" s="21">
        <v>36</v>
      </c>
      <c r="O13" s="25">
        <v>102.9</v>
      </c>
      <c r="P13" s="21">
        <v>481</v>
      </c>
      <c r="Q13" s="28">
        <v>97.2</v>
      </c>
      <c r="R13" s="125" t="s">
        <v>132</v>
      </c>
    </row>
    <row r="14" spans="1:18" ht="18.75" x14ac:dyDescent="0.25">
      <c r="A14" s="121" t="s">
        <v>94</v>
      </c>
      <c r="B14" s="21">
        <v>107</v>
      </c>
      <c r="C14" s="25">
        <v>100.9</v>
      </c>
      <c r="D14" s="21">
        <v>22</v>
      </c>
      <c r="E14" s="24">
        <v>104.8</v>
      </c>
      <c r="F14" s="182" t="s">
        <v>447</v>
      </c>
      <c r="G14" s="182" t="s">
        <v>447</v>
      </c>
      <c r="H14" s="21">
        <v>10</v>
      </c>
      <c r="I14" s="24">
        <v>100</v>
      </c>
      <c r="J14" s="21">
        <v>23</v>
      </c>
      <c r="K14" s="28">
        <v>51.1</v>
      </c>
      <c r="L14" s="182" t="s">
        <v>447</v>
      </c>
      <c r="M14" s="182" t="s">
        <v>447</v>
      </c>
      <c r="N14" s="21">
        <v>47</v>
      </c>
      <c r="O14" s="25">
        <v>102.2</v>
      </c>
      <c r="P14" s="21">
        <v>102</v>
      </c>
      <c r="Q14" s="28">
        <v>94.4</v>
      </c>
      <c r="R14" s="125" t="s">
        <v>133</v>
      </c>
    </row>
    <row r="15" spans="1:18" ht="15.75" x14ac:dyDescent="0.25">
      <c r="A15" s="121" t="s">
        <v>95</v>
      </c>
      <c r="B15" s="21">
        <v>872</v>
      </c>
      <c r="C15" s="25">
        <v>98.9</v>
      </c>
      <c r="D15" s="21">
        <v>250</v>
      </c>
      <c r="E15" s="24">
        <v>101.2</v>
      </c>
      <c r="F15" s="21">
        <v>33</v>
      </c>
      <c r="G15" s="24">
        <v>106.5</v>
      </c>
      <c r="H15" s="21">
        <v>162</v>
      </c>
      <c r="I15" s="24">
        <v>100</v>
      </c>
      <c r="J15" s="21">
        <v>317</v>
      </c>
      <c r="K15" s="28">
        <v>109.7</v>
      </c>
      <c r="L15" s="21">
        <v>328</v>
      </c>
      <c r="M15" s="28">
        <v>103.1</v>
      </c>
      <c r="N15" s="21">
        <v>77</v>
      </c>
      <c r="O15" s="25">
        <v>100</v>
      </c>
      <c r="P15" s="21">
        <v>1128</v>
      </c>
      <c r="Q15" s="28">
        <v>92.5</v>
      </c>
      <c r="R15" s="125" t="s">
        <v>134</v>
      </c>
    </row>
    <row r="16" spans="1:18" ht="15.75" x14ac:dyDescent="0.25">
      <c r="A16" s="121" t="s">
        <v>96</v>
      </c>
      <c r="B16" s="21">
        <v>192</v>
      </c>
      <c r="C16" s="25">
        <v>102.1</v>
      </c>
      <c r="D16" s="21">
        <v>50</v>
      </c>
      <c r="E16" s="24">
        <v>116.3</v>
      </c>
      <c r="F16" s="21">
        <v>15</v>
      </c>
      <c r="G16" s="24">
        <v>107.1</v>
      </c>
      <c r="H16" s="21">
        <v>37</v>
      </c>
      <c r="I16" s="24">
        <v>102.8</v>
      </c>
      <c r="J16" s="21">
        <v>205</v>
      </c>
      <c r="K16" s="28">
        <v>106.8</v>
      </c>
      <c r="L16" s="21">
        <v>89</v>
      </c>
      <c r="M16" s="28">
        <v>100</v>
      </c>
      <c r="N16" s="21">
        <v>53</v>
      </c>
      <c r="O16" s="25">
        <v>108.2</v>
      </c>
      <c r="P16" s="21">
        <v>547</v>
      </c>
      <c r="Q16" s="28">
        <v>97</v>
      </c>
      <c r="R16" s="125" t="s">
        <v>135</v>
      </c>
    </row>
    <row r="17" spans="1:18" ht="18.75" x14ac:dyDescent="0.25">
      <c r="A17" s="121" t="s">
        <v>112</v>
      </c>
      <c r="B17" s="21">
        <v>213</v>
      </c>
      <c r="C17" s="25">
        <v>99.5</v>
      </c>
      <c r="D17" s="21">
        <v>33</v>
      </c>
      <c r="E17" s="24">
        <v>91.7</v>
      </c>
      <c r="F17" s="182" t="s">
        <v>447</v>
      </c>
      <c r="G17" s="182" t="s">
        <v>447</v>
      </c>
      <c r="H17" s="21">
        <v>4</v>
      </c>
      <c r="I17" s="24">
        <v>17.399999999999999</v>
      </c>
      <c r="J17" s="21">
        <v>47</v>
      </c>
      <c r="K17" s="28">
        <v>104.4</v>
      </c>
      <c r="L17" s="21">
        <v>100</v>
      </c>
      <c r="M17" s="28">
        <v>102</v>
      </c>
      <c r="N17" s="21">
        <v>39</v>
      </c>
      <c r="O17" s="25">
        <v>108.3</v>
      </c>
      <c r="P17" s="21">
        <v>295</v>
      </c>
      <c r="Q17" s="28">
        <v>97.4</v>
      </c>
      <c r="R17" s="125" t="s">
        <v>136</v>
      </c>
    </row>
    <row r="18" spans="1:18" ht="15.75" x14ac:dyDescent="0.25">
      <c r="A18" s="121" t="s">
        <v>97</v>
      </c>
      <c r="B18" s="21">
        <v>213</v>
      </c>
      <c r="C18" s="25">
        <v>101.4</v>
      </c>
      <c r="D18" s="21">
        <v>64</v>
      </c>
      <c r="E18" s="24">
        <v>116.4</v>
      </c>
      <c r="F18" s="21">
        <v>13</v>
      </c>
      <c r="G18" s="24">
        <v>100</v>
      </c>
      <c r="H18" s="21">
        <v>32</v>
      </c>
      <c r="I18" s="24">
        <v>100</v>
      </c>
      <c r="J18" s="21">
        <v>110</v>
      </c>
      <c r="K18" s="28">
        <v>111.1</v>
      </c>
      <c r="L18" s="21">
        <v>27</v>
      </c>
      <c r="M18" s="28">
        <v>103.8</v>
      </c>
      <c r="N18" s="21">
        <v>227</v>
      </c>
      <c r="O18" s="25">
        <v>144.6</v>
      </c>
      <c r="P18" s="21">
        <v>231</v>
      </c>
      <c r="Q18" s="28">
        <v>80.8</v>
      </c>
      <c r="R18" s="125" t="s">
        <v>137</v>
      </c>
    </row>
    <row r="19" spans="1:18" ht="15.75" x14ac:dyDescent="0.25">
      <c r="A19" s="121" t="s">
        <v>98</v>
      </c>
      <c r="B19" s="21">
        <v>103</v>
      </c>
      <c r="C19" s="25">
        <v>97.2</v>
      </c>
      <c r="D19" s="21">
        <v>25</v>
      </c>
      <c r="E19" s="24">
        <v>100</v>
      </c>
      <c r="F19" s="21">
        <v>10</v>
      </c>
      <c r="G19" s="24">
        <v>100</v>
      </c>
      <c r="H19" s="21">
        <v>60</v>
      </c>
      <c r="I19" s="24">
        <v>105.3</v>
      </c>
      <c r="J19" s="21">
        <v>177</v>
      </c>
      <c r="K19" s="28">
        <v>102.3</v>
      </c>
      <c r="L19" s="21">
        <v>76</v>
      </c>
      <c r="M19" s="28">
        <v>96.2</v>
      </c>
      <c r="N19" s="21">
        <v>31</v>
      </c>
      <c r="O19" s="25">
        <v>114.8</v>
      </c>
      <c r="P19" s="21">
        <v>324</v>
      </c>
      <c r="Q19" s="28">
        <v>98.5</v>
      </c>
      <c r="R19" s="125" t="s">
        <v>138</v>
      </c>
    </row>
    <row r="20" spans="1:18" ht="15.75" x14ac:dyDescent="0.25">
      <c r="A20" s="121" t="s">
        <v>99</v>
      </c>
      <c r="B20" s="21">
        <v>204</v>
      </c>
      <c r="C20" s="25">
        <v>101.5</v>
      </c>
      <c r="D20" s="21">
        <v>84</v>
      </c>
      <c r="E20" s="24">
        <v>112</v>
      </c>
      <c r="F20" s="21">
        <v>17</v>
      </c>
      <c r="G20" s="24">
        <v>113.3</v>
      </c>
      <c r="H20" s="21">
        <v>22</v>
      </c>
      <c r="I20" s="24">
        <v>91.7</v>
      </c>
      <c r="J20" s="21">
        <v>158</v>
      </c>
      <c r="K20" s="28">
        <v>103.9</v>
      </c>
      <c r="L20" s="21">
        <v>77</v>
      </c>
      <c r="M20" s="28">
        <v>89.5</v>
      </c>
      <c r="N20" s="21">
        <v>131</v>
      </c>
      <c r="O20" s="25">
        <v>97.8</v>
      </c>
      <c r="P20" s="21">
        <v>451</v>
      </c>
      <c r="Q20" s="28">
        <v>92.6</v>
      </c>
      <c r="R20" s="125" t="s">
        <v>139</v>
      </c>
    </row>
    <row r="21" spans="1:18" ht="15.75" x14ac:dyDescent="0.25">
      <c r="A21" s="121" t="s">
        <v>100</v>
      </c>
      <c r="B21" s="21">
        <v>1328</v>
      </c>
      <c r="C21" s="25">
        <v>90.5</v>
      </c>
      <c r="D21" s="21">
        <v>389</v>
      </c>
      <c r="E21" s="24">
        <v>92.8</v>
      </c>
      <c r="F21" s="21">
        <v>19</v>
      </c>
      <c r="G21" s="24">
        <v>90.5</v>
      </c>
      <c r="H21" s="21">
        <v>127</v>
      </c>
      <c r="I21" s="24">
        <v>100</v>
      </c>
      <c r="J21" s="21">
        <v>365</v>
      </c>
      <c r="K21" s="28">
        <v>97.9</v>
      </c>
      <c r="L21" s="21">
        <v>427</v>
      </c>
      <c r="M21" s="28">
        <v>97</v>
      </c>
      <c r="N21" s="21">
        <v>80</v>
      </c>
      <c r="O21" s="25">
        <v>121.2</v>
      </c>
      <c r="P21" s="21">
        <v>1681</v>
      </c>
      <c r="Q21" s="28">
        <v>91</v>
      </c>
      <c r="R21" s="125" t="s">
        <v>140</v>
      </c>
    </row>
    <row r="22" spans="1:18" ht="18.75" x14ac:dyDescent="0.25">
      <c r="A22" s="121" t="s">
        <v>101</v>
      </c>
      <c r="B22" s="21">
        <v>304</v>
      </c>
      <c r="C22" s="25">
        <v>88.6</v>
      </c>
      <c r="D22" s="21">
        <v>78</v>
      </c>
      <c r="E22" s="24">
        <v>91.8</v>
      </c>
      <c r="F22" s="182" t="s">
        <v>447</v>
      </c>
      <c r="G22" s="182" t="s">
        <v>447</v>
      </c>
      <c r="H22" s="21">
        <v>7</v>
      </c>
      <c r="I22" s="24">
        <v>100</v>
      </c>
      <c r="J22" s="21">
        <v>64</v>
      </c>
      <c r="K22" s="28">
        <v>95.5</v>
      </c>
      <c r="L22" s="21">
        <v>44</v>
      </c>
      <c r="M22" s="28">
        <v>100</v>
      </c>
      <c r="N22" s="21">
        <v>37</v>
      </c>
      <c r="O22" s="25">
        <v>108.8</v>
      </c>
      <c r="P22" s="21">
        <v>287</v>
      </c>
      <c r="Q22" s="28">
        <v>89.4</v>
      </c>
      <c r="R22" s="125" t="s">
        <v>141</v>
      </c>
    </row>
    <row r="23" spans="1:18" ht="15.75" x14ac:dyDescent="0.25">
      <c r="A23" s="121" t="s">
        <v>102</v>
      </c>
      <c r="B23" s="21">
        <v>474</v>
      </c>
      <c r="C23" s="25">
        <v>102.2</v>
      </c>
      <c r="D23" s="21">
        <v>182</v>
      </c>
      <c r="E23" s="24">
        <v>105.2</v>
      </c>
      <c r="F23" s="21">
        <v>27</v>
      </c>
      <c r="G23" s="24">
        <v>142.1</v>
      </c>
      <c r="H23" s="21">
        <v>32</v>
      </c>
      <c r="I23" s="24">
        <v>106.7</v>
      </c>
      <c r="J23" s="21">
        <v>167</v>
      </c>
      <c r="K23" s="28">
        <v>111.3</v>
      </c>
      <c r="L23" s="21">
        <v>153</v>
      </c>
      <c r="M23" s="28">
        <v>112.5</v>
      </c>
      <c r="N23" s="21">
        <v>41</v>
      </c>
      <c r="O23" s="25">
        <v>85.4</v>
      </c>
      <c r="P23" s="21">
        <v>752</v>
      </c>
      <c r="Q23" s="28">
        <v>96.9</v>
      </c>
      <c r="R23" s="125" t="s">
        <v>142</v>
      </c>
    </row>
    <row r="24" spans="1:18" ht="18.75" x14ac:dyDescent="0.25">
      <c r="A24" s="121" t="s">
        <v>103</v>
      </c>
      <c r="B24" s="21">
        <v>149</v>
      </c>
      <c r="C24" s="25">
        <v>102.8</v>
      </c>
      <c r="D24" s="21">
        <v>78</v>
      </c>
      <c r="E24" s="24">
        <v>105.4</v>
      </c>
      <c r="F24" s="21">
        <v>6</v>
      </c>
      <c r="G24" s="24">
        <v>100</v>
      </c>
      <c r="H24" s="182" t="s">
        <v>447</v>
      </c>
      <c r="I24" s="182" t="s">
        <v>447</v>
      </c>
      <c r="J24" s="21">
        <v>90</v>
      </c>
      <c r="K24" s="28">
        <v>100</v>
      </c>
      <c r="L24" s="21">
        <v>48</v>
      </c>
      <c r="M24" s="28">
        <v>111.6</v>
      </c>
      <c r="N24" s="21">
        <v>177</v>
      </c>
      <c r="O24" s="25">
        <v>102.3</v>
      </c>
      <c r="P24" s="21">
        <v>353</v>
      </c>
      <c r="Q24" s="28">
        <v>102</v>
      </c>
      <c r="R24" s="125" t="s">
        <v>143</v>
      </c>
    </row>
    <row r="25" spans="1:18" ht="15.75" x14ac:dyDescent="0.25">
      <c r="A25" s="121" t="s">
        <v>104</v>
      </c>
      <c r="B25" s="21">
        <v>740</v>
      </c>
      <c r="C25" s="25">
        <v>101.4</v>
      </c>
      <c r="D25" s="21">
        <v>215</v>
      </c>
      <c r="E25" s="24">
        <v>101.9</v>
      </c>
      <c r="F25" s="21">
        <v>15</v>
      </c>
      <c r="G25" s="24">
        <v>107.1</v>
      </c>
      <c r="H25" s="21">
        <v>95</v>
      </c>
      <c r="I25" s="24">
        <v>99</v>
      </c>
      <c r="J25" s="21">
        <v>281</v>
      </c>
      <c r="K25" s="28">
        <v>104.1</v>
      </c>
      <c r="L25" s="21">
        <v>282</v>
      </c>
      <c r="M25" s="28">
        <v>103.3</v>
      </c>
      <c r="N25" s="21">
        <v>34</v>
      </c>
      <c r="O25" s="25">
        <v>97.1</v>
      </c>
      <c r="P25" s="21">
        <v>1038</v>
      </c>
      <c r="Q25" s="28">
        <v>97.3</v>
      </c>
      <c r="R25" s="125" t="s">
        <v>144</v>
      </c>
    </row>
    <row r="26" spans="1:18" ht="15.75" x14ac:dyDescent="0.25">
      <c r="A26" s="121" t="s">
        <v>105</v>
      </c>
      <c r="B26" s="21">
        <v>131</v>
      </c>
      <c r="C26" s="25">
        <v>100</v>
      </c>
      <c r="D26" s="21">
        <v>52</v>
      </c>
      <c r="E26" s="24">
        <v>104</v>
      </c>
      <c r="F26" s="21">
        <v>8</v>
      </c>
      <c r="G26" s="24">
        <v>133.30000000000001</v>
      </c>
      <c r="H26" s="21">
        <v>35</v>
      </c>
      <c r="I26" s="24">
        <v>100</v>
      </c>
      <c r="J26" s="21">
        <v>98</v>
      </c>
      <c r="K26" s="28">
        <v>105.4</v>
      </c>
      <c r="L26" s="21">
        <v>74</v>
      </c>
      <c r="M26" s="28">
        <v>93.7</v>
      </c>
      <c r="N26" s="21">
        <v>30</v>
      </c>
      <c r="O26" s="25">
        <v>150</v>
      </c>
      <c r="P26" s="21">
        <v>240</v>
      </c>
      <c r="Q26" s="28">
        <v>98</v>
      </c>
      <c r="R26" s="125" t="s">
        <v>145</v>
      </c>
    </row>
    <row r="27" spans="1:18" ht="15.75" x14ac:dyDescent="0.25">
      <c r="A27" s="121" t="s">
        <v>106</v>
      </c>
      <c r="B27" s="21">
        <v>409</v>
      </c>
      <c r="C27" s="25">
        <v>99.8</v>
      </c>
      <c r="D27" s="21">
        <v>148</v>
      </c>
      <c r="E27" s="24">
        <v>101.4</v>
      </c>
      <c r="F27" s="21">
        <v>16</v>
      </c>
      <c r="G27" s="24">
        <v>106.7</v>
      </c>
      <c r="H27" s="21">
        <v>21</v>
      </c>
      <c r="I27" s="24">
        <v>95.5</v>
      </c>
      <c r="J27" s="21">
        <v>222</v>
      </c>
      <c r="K27" s="28">
        <v>106.7</v>
      </c>
      <c r="L27" s="21">
        <v>155</v>
      </c>
      <c r="M27" s="28">
        <v>100</v>
      </c>
      <c r="N27" s="21">
        <v>19</v>
      </c>
      <c r="O27" s="25">
        <v>126.7</v>
      </c>
      <c r="P27" s="21">
        <v>634</v>
      </c>
      <c r="Q27" s="28">
        <v>96.9</v>
      </c>
      <c r="R27" s="125" t="s">
        <v>146</v>
      </c>
    </row>
    <row r="28" spans="1:18" ht="15.75" x14ac:dyDescent="0.25">
      <c r="A28" s="121" t="s">
        <v>107</v>
      </c>
      <c r="B28" s="21">
        <v>807</v>
      </c>
      <c r="C28" s="25">
        <v>95.2</v>
      </c>
      <c r="D28" s="21">
        <v>252</v>
      </c>
      <c r="E28" s="24">
        <v>100</v>
      </c>
      <c r="F28" s="21">
        <v>15</v>
      </c>
      <c r="G28" s="24">
        <v>100</v>
      </c>
      <c r="H28" s="21">
        <v>107</v>
      </c>
      <c r="I28" s="24">
        <v>99.1</v>
      </c>
      <c r="J28" s="21">
        <v>199</v>
      </c>
      <c r="K28" s="28">
        <v>102.6</v>
      </c>
      <c r="L28" s="21">
        <v>304</v>
      </c>
      <c r="M28" s="28">
        <v>99</v>
      </c>
      <c r="N28" s="21">
        <v>55</v>
      </c>
      <c r="O28" s="25">
        <v>103.8</v>
      </c>
      <c r="P28" s="21">
        <v>1401</v>
      </c>
      <c r="Q28" s="28">
        <v>97.8</v>
      </c>
      <c r="R28" s="125" t="s">
        <v>147</v>
      </c>
    </row>
    <row r="29" spans="1:18" ht="15.75" x14ac:dyDescent="0.25">
      <c r="A29" s="121" t="s">
        <v>108</v>
      </c>
      <c r="B29" s="21">
        <v>103</v>
      </c>
      <c r="C29" s="25">
        <v>98.1</v>
      </c>
      <c r="D29" s="21">
        <v>22</v>
      </c>
      <c r="E29" s="24">
        <v>122.2</v>
      </c>
      <c r="F29" s="21">
        <v>6</v>
      </c>
      <c r="G29" s="24">
        <v>100</v>
      </c>
      <c r="H29" s="21">
        <v>18</v>
      </c>
      <c r="I29" s="24">
        <v>100</v>
      </c>
      <c r="J29" s="21">
        <v>158</v>
      </c>
      <c r="K29" s="28">
        <v>101.3</v>
      </c>
      <c r="L29" s="21">
        <v>25</v>
      </c>
      <c r="M29" s="28">
        <v>100</v>
      </c>
      <c r="N29" s="21">
        <v>812</v>
      </c>
      <c r="O29" s="25">
        <v>100.1</v>
      </c>
      <c r="P29" s="21">
        <v>160</v>
      </c>
      <c r="Q29" s="28">
        <v>100.6</v>
      </c>
      <c r="R29" s="125" t="s">
        <v>148</v>
      </c>
    </row>
    <row r="30" spans="1:18" ht="15.75" x14ac:dyDescent="0.25">
      <c r="A30" s="121" t="s">
        <v>109</v>
      </c>
      <c r="B30" s="21">
        <v>852</v>
      </c>
      <c r="C30" s="25">
        <v>97.1</v>
      </c>
      <c r="D30" s="21">
        <v>251</v>
      </c>
      <c r="E30" s="24">
        <v>106.8</v>
      </c>
      <c r="F30" s="21">
        <v>31</v>
      </c>
      <c r="G30" s="24">
        <v>103.3</v>
      </c>
      <c r="H30" s="21">
        <v>16</v>
      </c>
      <c r="I30" s="24">
        <v>88.9</v>
      </c>
      <c r="J30" s="21">
        <v>259</v>
      </c>
      <c r="K30" s="28">
        <v>104.4</v>
      </c>
      <c r="L30" s="21">
        <v>272</v>
      </c>
      <c r="M30" s="28">
        <v>98.9</v>
      </c>
      <c r="N30" s="21">
        <v>21</v>
      </c>
      <c r="O30" s="25">
        <v>110.5</v>
      </c>
      <c r="P30" s="21">
        <v>1063</v>
      </c>
      <c r="Q30" s="28">
        <v>96</v>
      </c>
      <c r="R30" s="125" t="s">
        <v>149</v>
      </c>
    </row>
    <row r="31" spans="1:18" ht="15.75" x14ac:dyDescent="0.25">
      <c r="A31" s="126" t="s">
        <v>110</v>
      </c>
      <c r="B31" s="117">
        <v>150</v>
      </c>
      <c r="C31" s="128">
        <v>90.9</v>
      </c>
      <c r="D31" s="117">
        <v>24</v>
      </c>
      <c r="E31" s="127">
        <v>96</v>
      </c>
      <c r="F31" s="117">
        <v>4</v>
      </c>
      <c r="G31" s="127">
        <v>57.1</v>
      </c>
      <c r="H31" s="117">
        <v>107</v>
      </c>
      <c r="I31" s="127">
        <v>100</v>
      </c>
      <c r="J31" s="117">
        <v>153</v>
      </c>
      <c r="K31" s="127">
        <v>96.2</v>
      </c>
      <c r="L31" s="117">
        <v>67</v>
      </c>
      <c r="M31" s="127">
        <v>94.4</v>
      </c>
      <c r="N31" s="117">
        <v>52</v>
      </c>
      <c r="O31" s="128">
        <v>83.9</v>
      </c>
      <c r="P31" s="117">
        <v>189</v>
      </c>
      <c r="Q31" s="127">
        <v>65.900000000000006</v>
      </c>
      <c r="R31" s="129" t="s">
        <v>150</v>
      </c>
    </row>
    <row r="32" spans="1:18" ht="15.75" x14ac:dyDescent="0.25">
      <c r="A32" s="10"/>
      <c r="B32" s="42"/>
      <c r="C32" s="45"/>
      <c r="D32" s="42"/>
      <c r="E32" s="45"/>
      <c r="F32" s="42"/>
      <c r="G32" s="45"/>
      <c r="H32" s="42"/>
      <c r="I32" s="45"/>
      <c r="J32" s="42"/>
      <c r="K32" s="45"/>
      <c r="L32" s="42"/>
      <c r="M32" s="45"/>
      <c r="N32" s="42"/>
      <c r="O32" s="45"/>
      <c r="P32" s="42"/>
      <c r="Q32" s="45"/>
    </row>
    <row r="33" spans="1:11" ht="52.5" customHeight="1" x14ac:dyDescent="0.25">
      <c r="A33" s="249" t="s">
        <v>280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49"/>
    </row>
    <row r="34" spans="1:11" ht="38.25" customHeight="1" x14ac:dyDescent="0.25">
      <c r="A34" s="207" t="s">
        <v>448</v>
      </c>
      <c r="B34" s="208"/>
      <c r="C34" s="208"/>
      <c r="D34" s="208"/>
      <c r="E34" s="208"/>
      <c r="F34" s="208"/>
      <c r="G34" s="208"/>
      <c r="H34" s="208"/>
      <c r="I34" s="208"/>
      <c r="J34" s="208"/>
      <c r="K34" s="208"/>
    </row>
  </sheetData>
  <mergeCells count="15">
    <mergeCell ref="A34:K34"/>
    <mergeCell ref="A33:K33"/>
    <mergeCell ref="P3:Q4"/>
    <mergeCell ref="R3:R5"/>
    <mergeCell ref="A1:R1"/>
    <mergeCell ref="L4:M4"/>
    <mergeCell ref="N4:O4"/>
    <mergeCell ref="L3:O3"/>
    <mergeCell ref="B3:C4"/>
    <mergeCell ref="A3:A5"/>
    <mergeCell ref="D3:E4"/>
    <mergeCell ref="F3:G4"/>
    <mergeCell ref="H3:I4"/>
    <mergeCell ref="J3:K4"/>
    <mergeCell ref="A2:R2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4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zoomScaleNormal="100" workbookViewId="0">
      <selection activeCell="G4" sqref="G4"/>
    </sheetView>
  </sheetViews>
  <sheetFormatPr defaultRowHeight="15" x14ac:dyDescent="0.25"/>
  <cols>
    <col min="1" max="1" width="22.85546875" style="3" customWidth="1"/>
    <col min="2" max="2" width="13.140625" style="3" customWidth="1"/>
    <col min="3" max="3" width="9.42578125" style="3" customWidth="1"/>
    <col min="4" max="4" width="12.7109375" style="3" customWidth="1"/>
    <col min="5" max="5" width="14.5703125" style="3" customWidth="1"/>
    <col min="6" max="6" width="9.85546875" style="3" customWidth="1"/>
    <col min="7" max="7" width="10.28515625" style="3" customWidth="1"/>
    <col min="8" max="8" width="14.7109375" style="3" customWidth="1"/>
    <col min="9" max="9" width="13.140625" style="3" customWidth="1"/>
    <col min="10" max="10" width="27.28515625" style="3" customWidth="1"/>
    <col min="11" max="16384" width="9.140625" style="3"/>
  </cols>
  <sheetData>
    <row r="1" spans="1:12" ht="41.25" customHeight="1" x14ac:dyDescent="0.25">
      <c r="A1" s="253" t="s">
        <v>425</v>
      </c>
      <c r="B1" s="254"/>
      <c r="C1" s="254"/>
      <c r="D1" s="254"/>
      <c r="E1" s="254"/>
      <c r="F1" s="254"/>
      <c r="G1" s="254"/>
      <c r="H1" s="254"/>
      <c r="I1" s="254"/>
      <c r="J1" s="254"/>
    </row>
    <row r="2" spans="1:12" x14ac:dyDescent="0.25">
      <c r="A2" s="216" t="s">
        <v>217</v>
      </c>
      <c r="B2" s="216"/>
      <c r="C2" s="216"/>
      <c r="D2" s="216"/>
      <c r="E2" s="216"/>
      <c r="F2" s="216"/>
      <c r="G2" s="216"/>
      <c r="H2" s="216"/>
      <c r="I2" s="216"/>
      <c r="J2" s="216"/>
    </row>
    <row r="3" spans="1:12" ht="30.75" customHeight="1" x14ac:dyDescent="0.25">
      <c r="A3" s="190"/>
      <c r="B3" s="223" t="s">
        <v>293</v>
      </c>
      <c r="C3" s="225" t="s">
        <v>294</v>
      </c>
      <c r="D3" s="226"/>
      <c r="E3" s="226"/>
      <c r="F3" s="225" t="s">
        <v>295</v>
      </c>
      <c r="G3" s="225"/>
      <c r="H3" s="225"/>
      <c r="I3" s="227" t="s">
        <v>296</v>
      </c>
      <c r="J3" s="188"/>
    </row>
    <row r="4" spans="1:12" ht="141.75" x14ac:dyDescent="0.25">
      <c r="A4" s="190"/>
      <c r="B4" s="223"/>
      <c r="C4" s="77" t="s">
        <v>297</v>
      </c>
      <c r="D4" s="77" t="s">
        <v>391</v>
      </c>
      <c r="E4" s="177" t="s">
        <v>393</v>
      </c>
      <c r="F4" s="77" t="s">
        <v>297</v>
      </c>
      <c r="G4" s="77" t="s">
        <v>392</v>
      </c>
      <c r="H4" s="77" t="s">
        <v>298</v>
      </c>
      <c r="I4" s="227"/>
      <c r="J4" s="188"/>
    </row>
    <row r="5" spans="1:12" ht="15.75" x14ac:dyDescent="0.25">
      <c r="A5" s="120" t="s">
        <v>87</v>
      </c>
      <c r="B5" s="52">
        <v>127057</v>
      </c>
      <c r="C5" s="52">
        <v>9785</v>
      </c>
      <c r="D5" s="52">
        <v>7634</v>
      </c>
      <c r="E5" s="56">
        <v>78</v>
      </c>
      <c r="F5" s="52">
        <v>7570</v>
      </c>
      <c r="G5" s="52">
        <v>1909</v>
      </c>
      <c r="H5" s="56">
        <v>1.5</v>
      </c>
      <c r="I5" s="52">
        <v>129272</v>
      </c>
      <c r="J5" s="124" t="s">
        <v>125</v>
      </c>
      <c r="K5" s="42"/>
      <c r="L5" s="42"/>
    </row>
    <row r="6" spans="1:12" ht="15.75" x14ac:dyDescent="0.25">
      <c r="A6" s="121" t="s">
        <v>88</v>
      </c>
      <c r="B6" s="21">
        <v>9037</v>
      </c>
      <c r="C6" s="21">
        <v>775</v>
      </c>
      <c r="D6" s="21">
        <v>580</v>
      </c>
      <c r="E6" s="27">
        <v>74.8</v>
      </c>
      <c r="F6" s="21">
        <v>515</v>
      </c>
      <c r="G6" s="21">
        <v>149</v>
      </c>
      <c r="H6" s="27">
        <v>1.6</v>
      </c>
      <c r="I6" s="21">
        <v>9297</v>
      </c>
      <c r="J6" s="125" t="s">
        <v>126</v>
      </c>
      <c r="K6" s="42"/>
      <c r="L6" s="42"/>
    </row>
    <row r="7" spans="1:12" ht="15.75" x14ac:dyDescent="0.25">
      <c r="A7" s="121" t="s">
        <v>89</v>
      </c>
      <c r="B7" s="21">
        <v>2273</v>
      </c>
      <c r="C7" s="21">
        <v>214</v>
      </c>
      <c r="D7" s="21">
        <v>179</v>
      </c>
      <c r="E7" s="27">
        <v>83.6</v>
      </c>
      <c r="F7" s="21">
        <v>184</v>
      </c>
      <c r="G7" s="21">
        <v>66</v>
      </c>
      <c r="H7" s="27">
        <v>2.9</v>
      </c>
      <c r="I7" s="21">
        <v>2303</v>
      </c>
      <c r="J7" s="125" t="s">
        <v>127</v>
      </c>
      <c r="K7" s="42"/>
      <c r="L7" s="42"/>
    </row>
    <row r="8" spans="1:12" ht="15.75" x14ac:dyDescent="0.25">
      <c r="A8" s="121" t="s">
        <v>90</v>
      </c>
      <c r="B8" s="21">
        <v>9223</v>
      </c>
      <c r="C8" s="21">
        <v>577</v>
      </c>
      <c r="D8" s="21">
        <v>500</v>
      </c>
      <c r="E8" s="27">
        <v>86.7</v>
      </c>
      <c r="F8" s="21">
        <v>696</v>
      </c>
      <c r="G8" s="21">
        <v>142</v>
      </c>
      <c r="H8" s="27">
        <v>1.5</v>
      </c>
      <c r="I8" s="21">
        <v>9104</v>
      </c>
      <c r="J8" s="125" t="s">
        <v>128</v>
      </c>
      <c r="K8" s="42"/>
      <c r="L8" s="42"/>
    </row>
    <row r="9" spans="1:12" ht="15.75" x14ac:dyDescent="0.25">
      <c r="A9" s="121" t="s">
        <v>111</v>
      </c>
      <c r="B9" s="21">
        <v>3990</v>
      </c>
      <c r="C9" s="21">
        <v>170</v>
      </c>
      <c r="D9" s="21">
        <v>148</v>
      </c>
      <c r="E9" s="27">
        <v>87.1</v>
      </c>
      <c r="F9" s="21">
        <v>113</v>
      </c>
      <c r="G9" s="21">
        <v>71</v>
      </c>
      <c r="H9" s="27">
        <v>1.8</v>
      </c>
      <c r="I9" s="21">
        <v>4047</v>
      </c>
      <c r="J9" s="125" t="s">
        <v>129</v>
      </c>
      <c r="K9" s="42"/>
      <c r="L9" s="42"/>
    </row>
    <row r="10" spans="1:12" ht="15.75" x14ac:dyDescent="0.25">
      <c r="A10" s="121" t="s">
        <v>91</v>
      </c>
      <c r="B10" s="21">
        <v>2966</v>
      </c>
      <c r="C10" s="21">
        <v>228</v>
      </c>
      <c r="D10" s="21">
        <v>202</v>
      </c>
      <c r="E10" s="27">
        <v>88.6</v>
      </c>
      <c r="F10" s="21">
        <v>173</v>
      </c>
      <c r="G10" s="21">
        <v>59</v>
      </c>
      <c r="H10" s="27">
        <v>2</v>
      </c>
      <c r="I10" s="21">
        <v>3021</v>
      </c>
      <c r="J10" s="125" t="s">
        <v>130</v>
      </c>
      <c r="K10" s="42"/>
      <c r="L10" s="42"/>
    </row>
    <row r="11" spans="1:12" ht="15.75" x14ac:dyDescent="0.25">
      <c r="A11" s="121" t="s">
        <v>92</v>
      </c>
      <c r="B11" s="21">
        <v>386</v>
      </c>
      <c r="C11" s="21">
        <v>95</v>
      </c>
      <c r="D11" s="21">
        <v>50</v>
      </c>
      <c r="E11" s="27">
        <v>52.6</v>
      </c>
      <c r="F11" s="21">
        <v>27</v>
      </c>
      <c r="G11" s="21" t="s">
        <v>225</v>
      </c>
      <c r="H11" s="27" t="s">
        <v>225</v>
      </c>
      <c r="I11" s="21">
        <v>454</v>
      </c>
      <c r="J11" s="125" t="s">
        <v>131</v>
      </c>
      <c r="K11" s="42"/>
      <c r="L11" s="42"/>
    </row>
    <row r="12" spans="1:12" ht="15.75" x14ac:dyDescent="0.25">
      <c r="A12" s="121" t="s">
        <v>93</v>
      </c>
      <c r="B12" s="21">
        <v>7806</v>
      </c>
      <c r="C12" s="21">
        <v>515</v>
      </c>
      <c r="D12" s="21">
        <v>435</v>
      </c>
      <c r="E12" s="27">
        <v>84.5</v>
      </c>
      <c r="F12" s="21">
        <v>324</v>
      </c>
      <c r="G12" s="21">
        <v>142</v>
      </c>
      <c r="H12" s="27">
        <v>1.8</v>
      </c>
      <c r="I12" s="21">
        <v>7997</v>
      </c>
      <c r="J12" s="125" t="s">
        <v>132</v>
      </c>
      <c r="K12" s="42"/>
      <c r="L12" s="42"/>
    </row>
    <row r="13" spans="1:12" ht="15.75" x14ac:dyDescent="0.25">
      <c r="A13" s="121" t="s">
        <v>94</v>
      </c>
      <c r="B13" s="21">
        <v>1509</v>
      </c>
      <c r="C13" s="21">
        <v>147</v>
      </c>
      <c r="D13" s="21">
        <v>47</v>
      </c>
      <c r="E13" s="27">
        <v>32</v>
      </c>
      <c r="F13" s="21">
        <v>532</v>
      </c>
      <c r="G13" s="21">
        <v>22</v>
      </c>
      <c r="H13" s="27">
        <v>1.5</v>
      </c>
      <c r="I13" s="21">
        <v>1124</v>
      </c>
      <c r="J13" s="125" t="s">
        <v>133</v>
      </c>
      <c r="K13" s="42"/>
      <c r="L13" s="42"/>
    </row>
    <row r="14" spans="1:12" ht="15.75" x14ac:dyDescent="0.25">
      <c r="A14" s="121" t="s">
        <v>95</v>
      </c>
      <c r="B14" s="21">
        <v>7880</v>
      </c>
      <c r="C14" s="21">
        <v>492</v>
      </c>
      <c r="D14" s="21">
        <v>365</v>
      </c>
      <c r="E14" s="27">
        <v>74.2</v>
      </c>
      <c r="F14" s="21">
        <v>405</v>
      </c>
      <c r="G14" s="21">
        <v>130</v>
      </c>
      <c r="H14" s="27">
        <v>1.6</v>
      </c>
      <c r="I14" s="21">
        <v>7967</v>
      </c>
      <c r="J14" s="125" t="s">
        <v>134</v>
      </c>
      <c r="K14" s="42"/>
      <c r="L14" s="42"/>
    </row>
    <row r="15" spans="1:12" ht="15.75" x14ac:dyDescent="0.25">
      <c r="A15" s="121" t="s">
        <v>96</v>
      </c>
      <c r="B15" s="21">
        <v>9361</v>
      </c>
      <c r="C15" s="21">
        <v>612</v>
      </c>
      <c r="D15" s="21">
        <v>535</v>
      </c>
      <c r="E15" s="27">
        <v>87.4</v>
      </c>
      <c r="F15" s="21">
        <v>274</v>
      </c>
      <c r="G15" s="21">
        <v>95</v>
      </c>
      <c r="H15" s="27">
        <v>1</v>
      </c>
      <c r="I15" s="21">
        <v>9699</v>
      </c>
      <c r="J15" s="125" t="s">
        <v>135</v>
      </c>
      <c r="K15" s="42"/>
      <c r="L15" s="42"/>
    </row>
    <row r="16" spans="1:12" ht="15.75" x14ac:dyDescent="0.25">
      <c r="A16" s="121" t="s">
        <v>112</v>
      </c>
      <c r="B16" s="21">
        <v>4047</v>
      </c>
      <c r="C16" s="21">
        <v>290</v>
      </c>
      <c r="D16" s="21">
        <v>246</v>
      </c>
      <c r="E16" s="27">
        <v>84.8</v>
      </c>
      <c r="F16" s="21">
        <v>132</v>
      </c>
      <c r="G16" s="21">
        <v>43</v>
      </c>
      <c r="H16" s="27">
        <v>1.1000000000000001</v>
      </c>
      <c r="I16" s="21">
        <v>4205</v>
      </c>
      <c r="J16" s="125" t="s">
        <v>136</v>
      </c>
      <c r="K16" s="42"/>
      <c r="L16" s="42"/>
    </row>
    <row r="17" spans="1:12" ht="15.75" x14ac:dyDescent="0.25">
      <c r="A17" s="121" t="s">
        <v>97</v>
      </c>
      <c r="B17" s="21">
        <v>2192</v>
      </c>
      <c r="C17" s="21">
        <v>167</v>
      </c>
      <c r="D17" s="21">
        <v>142</v>
      </c>
      <c r="E17" s="27">
        <v>85</v>
      </c>
      <c r="F17" s="21">
        <v>101</v>
      </c>
      <c r="G17" s="21">
        <v>20</v>
      </c>
      <c r="H17" s="27">
        <v>0.9</v>
      </c>
      <c r="I17" s="21">
        <v>2258</v>
      </c>
      <c r="J17" s="125" t="s">
        <v>137</v>
      </c>
      <c r="K17" s="42"/>
      <c r="L17" s="42"/>
    </row>
    <row r="18" spans="1:12" ht="15.75" x14ac:dyDescent="0.25">
      <c r="A18" s="121" t="s">
        <v>98</v>
      </c>
      <c r="B18" s="21">
        <v>6317</v>
      </c>
      <c r="C18" s="21">
        <v>421</v>
      </c>
      <c r="D18" s="21">
        <v>342</v>
      </c>
      <c r="E18" s="27">
        <v>81.2</v>
      </c>
      <c r="F18" s="21">
        <v>330</v>
      </c>
      <c r="G18" s="21">
        <v>120</v>
      </c>
      <c r="H18" s="27">
        <v>1.9</v>
      </c>
      <c r="I18" s="21">
        <v>6408</v>
      </c>
      <c r="J18" s="125" t="s">
        <v>138</v>
      </c>
      <c r="K18" s="42"/>
      <c r="L18" s="42"/>
    </row>
    <row r="19" spans="1:12" ht="15.75" x14ac:dyDescent="0.25">
      <c r="A19" s="121" t="s">
        <v>99</v>
      </c>
      <c r="B19" s="21">
        <v>8608</v>
      </c>
      <c r="C19" s="21">
        <v>843</v>
      </c>
      <c r="D19" s="21">
        <v>567</v>
      </c>
      <c r="E19" s="27">
        <v>67.3</v>
      </c>
      <c r="F19" s="21">
        <v>659</v>
      </c>
      <c r="G19" s="21">
        <v>150</v>
      </c>
      <c r="H19" s="27">
        <v>1.7</v>
      </c>
      <c r="I19" s="21">
        <v>8792</v>
      </c>
      <c r="J19" s="125" t="s">
        <v>139</v>
      </c>
      <c r="K19" s="42"/>
      <c r="L19" s="42"/>
    </row>
    <row r="20" spans="1:12" ht="15.75" x14ac:dyDescent="0.25">
      <c r="A20" s="121" t="s">
        <v>100</v>
      </c>
      <c r="B20" s="21">
        <v>9908</v>
      </c>
      <c r="C20" s="21">
        <v>722</v>
      </c>
      <c r="D20" s="21">
        <v>611</v>
      </c>
      <c r="E20" s="27">
        <v>84.6</v>
      </c>
      <c r="F20" s="21">
        <v>667</v>
      </c>
      <c r="G20" s="21">
        <v>68</v>
      </c>
      <c r="H20" s="27">
        <v>0.7</v>
      </c>
      <c r="I20" s="21">
        <v>9963</v>
      </c>
      <c r="J20" s="125" t="s">
        <v>140</v>
      </c>
      <c r="K20" s="42"/>
      <c r="L20" s="42"/>
    </row>
    <row r="21" spans="1:12" ht="15.75" x14ac:dyDescent="0.25">
      <c r="A21" s="121" t="s">
        <v>101</v>
      </c>
      <c r="B21" s="21">
        <v>1454</v>
      </c>
      <c r="C21" s="21">
        <v>141</v>
      </c>
      <c r="D21" s="21">
        <v>96</v>
      </c>
      <c r="E21" s="27">
        <v>68.099999999999994</v>
      </c>
      <c r="F21" s="21">
        <v>90</v>
      </c>
      <c r="G21" s="21">
        <v>37</v>
      </c>
      <c r="H21" s="27">
        <v>2.5</v>
      </c>
      <c r="I21" s="21">
        <v>1505</v>
      </c>
      <c r="J21" s="125" t="s">
        <v>141</v>
      </c>
      <c r="K21" s="42"/>
      <c r="L21" s="42"/>
    </row>
    <row r="22" spans="1:12" ht="15.75" x14ac:dyDescent="0.25">
      <c r="A22" s="121" t="s">
        <v>102</v>
      </c>
      <c r="B22" s="21">
        <v>4694</v>
      </c>
      <c r="C22" s="21">
        <v>554</v>
      </c>
      <c r="D22" s="21">
        <v>380</v>
      </c>
      <c r="E22" s="27">
        <v>68.599999999999994</v>
      </c>
      <c r="F22" s="21">
        <v>262</v>
      </c>
      <c r="G22" s="21">
        <v>75</v>
      </c>
      <c r="H22" s="27">
        <v>1.6</v>
      </c>
      <c r="I22" s="21">
        <v>4986</v>
      </c>
      <c r="J22" s="125" t="s">
        <v>142</v>
      </c>
      <c r="K22" s="42"/>
      <c r="L22" s="42"/>
    </row>
    <row r="23" spans="1:12" ht="15.75" x14ac:dyDescent="0.25">
      <c r="A23" s="121" t="s">
        <v>103</v>
      </c>
      <c r="B23" s="21">
        <v>2911</v>
      </c>
      <c r="C23" s="21">
        <v>253</v>
      </c>
      <c r="D23" s="21">
        <v>199</v>
      </c>
      <c r="E23" s="27">
        <v>78.7</v>
      </c>
      <c r="F23" s="21">
        <v>214</v>
      </c>
      <c r="G23" s="21">
        <v>39</v>
      </c>
      <c r="H23" s="27">
        <v>1.3</v>
      </c>
      <c r="I23" s="21">
        <v>2950</v>
      </c>
      <c r="J23" s="125" t="s">
        <v>143</v>
      </c>
      <c r="K23" s="42"/>
      <c r="L23" s="42"/>
    </row>
    <row r="24" spans="1:12" ht="15.75" x14ac:dyDescent="0.25">
      <c r="A24" s="121" t="s">
        <v>104</v>
      </c>
      <c r="B24" s="21">
        <v>8490</v>
      </c>
      <c r="C24" s="21">
        <v>602</v>
      </c>
      <c r="D24" s="21">
        <v>468</v>
      </c>
      <c r="E24" s="27">
        <v>77.7</v>
      </c>
      <c r="F24" s="21">
        <v>457</v>
      </c>
      <c r="G24" s="21">
        <v>90</v>
      </c>
      <c r="H24" s="27">
        <v>1.1000000000000001</v>
      </c>
      <c r="I24" s="21">
        <v>8635</v>
      </c>
      <c r="J24" s="125" t="s">
        <v>144</v>
      </c>
      <c r="K24" s="42"/>
      <c r="L24" s="42"/>
    </row>
    <row r="25" spans="1:12" ht="15.75" x14ac:dyDescent="0.25">
      <c r="A25" s="121" t="s">
        <v>105</v>
      </c>
      <c r="B25" s="21">
        <v>5446</v>
      </c>
      <c r="C25" s="21">
        <v>471</v>
      </c>
      <c r="D25" s="21">
        <v>367</v>
      </c>
      <c r="E25" s="27">
        <v>77.900000000000006</v>
      </c>
      <c r="F25" s="21">
        <v>253</v>
      </c>
      <c r="G25" s="21">
        <v>42</v>
      </c>
      <c r="H25" s="27">
        <v>0.8</v>
      </c>
      <c r="I25" s="21">
        <v>5664</v>
      </c>
      <c r="J25" s="125" t="s">
        <v>145</v>
      </c>
      <c r="K25" s="42"/>
      <c r="L25" s="42"/>
    </row>
    <row r="26" spans="1:12" ht="15.75" x14ac:dyDescent="0.25">
      <c r="A26" s="121" t="s">
        <v>106</v>
      </c>
      <c r="B26" s="21">
        <v>4410</v>
      </c>
      <c r="C26" s="21">
        <v>479</v>
      </c>
      <c r="D26" s="21">
        <v>364</v>
      </c>
      <c r="E26" s="27">
        <v>76</v>
      </c>
      <c r="F26" s="21">
        <v>263</v>
      </c>
      <c r="G26" s="21">
        <v>62</v>
      </c>
      <c r="H26" s="27">
        <v>1.4</v>
      </c>
      <c r="I26" s="21">
        <v>4626</v>
      </c>
      <c r="J26" s="125" t="s">
        <v>146</v>
      </c>
      <c r="K26" s="42"/>
      <c r="L26" s="42"/>
    </row>
    <row r="27" spans="1:12" ht="15.75" x14ac:dyDescent="0.25">
      <c r="A27" s="121" t="s">
        <v>107</v>
      </c>
      <c r="B27" s="21">
        <v>6428</v>
      </c>
      <c r="C27" s="21">
        <v>414</v>
      </c>
      <c r="D27" s="21">
        <v>331</v>
      </c>
      <c r="E27" s="27">
        <v>80</v>
      </c>
      <c r="F27" s="21">
        <v>255</v>
      </c>
      <c r="G27" s="21">
        <v>87</v>
      </c>
      <c r="H27" s="27">
        <v>1.4</v>
      </c>
      <c r="I27" s="21">
        <v>6587</v>
      </c>
      <c r="J27" s="125" t="s">
        <v>147</v>
      </c>
      <c r="K27" s="42"/>
      <c r="L27" s="42"/>
    </row>
    <row r="28" spans="1:12" ht="15.75" x14ac:dyDescent="0.25">
      <c r="A28" s="121" t="s">
        <v>108</v>
      </c>
      <c r="B28" s="21">
        <v>1057</v>
      </c>
      <c r="C28" s="21">
        <v>50</v>
      </c>
      <c r="D28" s="21">
        <v>44</v>
      </c>
      <c r="E28" s="27">
        <v>88</v>
      </c>
      <c r="F28" s="21">
        <v>29</v>
      </c>
      <c r="G28" s="21">
        <v>8</v>
      </c>
      <c r="H28" s="27">
        <v>0.8</v>
      </c>
      <c r="I28" s="21">
        <v>1078</v>
      </c>
      <c r="J28" s="125" t="s">
        <v>148</v>
      </c>
      <c r="K28" s="42"/>
      <c r="L28" s="42"/>
    </row>
    <row r="29" spans="1:12" ht="15.75" x14ac:dyDescent="0.25">
      <c r="A29" s="121" t="s">
        <v>109</v>
      </c>
      <c r="B29" s="21">
        <v>5267</v>
      </c>
      <c r="C29" s="21">
        <v>476</v>
      </c>
      <c r="D29" s="21">
        <v>395</v>
      </c>
      <c r="E29" s="27">
        <v>83</v>
      </c>
      <c r="F29" s="21">
        <v>389</v>
      </c>
      <c r="G29" s="21">
        <v>153</v>
      </c>
      <c r="H29" s="27">
        <v>2.9</v>
      </c>
      <c r="I29" s="21">
        <v>5354</v>
      </c>
      <c r="J29" s="125" t="s">
        <v>149</v>
      </c>
      <c r="K29" s="42"/>
      <c r="L29" s="42"/>
    </row>
    <row r="30" spans="1:12" ht="15.75" x14ac:dyDescent="0.25">
      <c r="A30" s="126" t="s">
        <v>110</v>
      </c>
      <c r="B30" s="117">
        <v>1397</v>
      </c>
      <c r="C30" s="117">
        <v>77</v>
      </c>
      <c r="D30" s="117">
        <v>41</v>
      </c>
      <c r="E30" s="141">
        <v>53.2</v>
      </c>
      <c r="F30" s="117">
        <v>226</v>
      </c>
      <c r="G30" s="117">
        <v>39</v>
      </c>
      <c r="H30" s="141">
        <v>2.8</v>
      </c>
      <c r="I30" s="117">
        <v>1248</v>
      </c>
      <c r="J30" s="129" t="s">
        <v>150</v>
      </c>
      <c r="K30" s="42"/>
      <c r="L30" s="42"/>
    </row>
    <row r="31" spans="1:12" ht="15.75" x14ac:dyDescent="0.25">
      <c r="A31" s="10"/>
    </row>
    <row r="32" spans="1:12" ht="50.25" customHeight="1" x14ac:dyDescent="0.25">
      <c r="A32" s="187" t="s">
        <v>280</v>
      </c>
      <c r="B32" s="187"/>
      <c r="C32" s="187"/>
      <c r="D32" s="187"/>
      <c r="E32" s="187"/>
      <c r="F32" s="187"/>
      <c r="G32" s="187"/>
      <c r="H32" s="187"/>
    </row>
  </sheetData>
  <mergeCells count="9">
    <mergeCell ref="A32:H32"/>
    <mergeCell ref="A1:J1"/>
    <mergeCell ref="A3:A4"/>
    <mergeCell ref="C3:E3"/>
    <mergeCell ref="F3:H3"/>
    <mergeCell ref="I3:I4"/>
    <mergeCell ref="A2:J2"/>
    <mergeCell ref="J3:J4"/>
    <mergeCell ref="B3:B4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9" fitToWidth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activeCell="G4" sqref="G4"/>
    </sheetView>
  </sheetViews>
  <sheetFormatPr defaultRowHeight="15" x14ac:dyDescent="0.25"/>
  <cols>
    <col min="1" max="1" width="21.5703125" style="3" customWidth="1"/>
    <col min="2" max="2" width="12" style="3" customWidth="1"/>
    <col min="3" max="3" width="9.140625" style="3" customWidth="1"/>
    <col min="4" max="4" width="11" style="3" customWidth="1"/>
    <col min="5" max="5" width="14.7109375" style="3" customWidth="1"/>
    <col min="6" max="6" width="9" style="3" customWidth="1"/>
    <col min="7" max="7" width="10.42578125" style="3" customWidth="1"/>
    <col min="8" max="8" width="16" style="3" customWidth="1"/>
    <col min="9" max="9" width="14" style="3" customWidth="1"/>
    <col min="10" max="10" width="27.28515625" style="3" customWidth="1"/>
    <col min="11" max="16384" width="9.140625" style="3"/>
  </cols>
  <sheetData>
    <row r="1" spans="1:14" ht="59.25" customHeight="1" x14ac:dyDescent="0.25">
      <c r="A1" s="235" t="s">
        <v>426</v>
      </c>
      <c r="B1" s="235"/>
      <c r="C1" s="235"/>
      <c r="D1" s="235"/>
      <c r="E1" s="235"/>
      <c r="F1" s="235"/>
      <c r="G1" s="235"/>
      <c r="H1" s="235"/>
      <c r="I1" s="235"/>
      <c r="J1" s="235"/>
      <c r="K1" s="14"/>
      <c r="L1" s="14"/>
      <c r="M1" s="14"/>
      <c r="N1" s="14"/>
    </row>
    <row r="2" spans="1:14" x14ac:dyDescent="0.25">
      <c r="A2" s="255" t="s">
        <v>217</v>
      </c>
      <c r="B2" s="255"/>
      <c r="C2" s="255"/>
      <c r="D2" s="255"/>
      <c r="E2" s="255"/>
      <c r="F2" s="255"/>
      <c r="G2" s="255"/>
      <c r="H2" s="255"/>
      <c r="I2" s="255"/>
      <c r="J2" s="255"/>
    </row>
    <row r="3" spans="1:14" ht="30.75" customHeight="1" x14ac:dyDescent="0.25">
      <c r="A3" s="190"/>
      <c r="B3" s="223" t="s">
        <v>293</v>
      </c>
      <c r="C3" s="225" t="s">
        <v>294</v>
      </c>
      <c r="D3" s="226"/>
      <c r="E3" s="226"/>
      <c r="F3" s="225" t="s">
        <v>295</v>
      </c>
      <c r="G3" s="225"/>
      <c r="H3" s="225"/>
      <c r="I3" s="227" t="s">
        <v>296</v>
      </c>
      <c r="J3" s="188"/>
    </row>
    <row r="4" spans="1:14" ht="111" customHeight="1" x14ac:dyDescent="0.25">
      <c r="A4" s="190"/>
      <c r="B4" s="223"/>
      <c r="C4" s="77" t="s">
        <v>297</v>
      </c>
      <c r="D4" s="77" t="s">
        <v>391</v>
      </c>
      <c r="E4" s="177" t="s">
        <v>393</v>
      </c>
      <c r="F4" s="77" t="s">
        <v>297</v>
      </c>
      <c r="G4" s="77" t="s">
        <v>392</v>
      </c>
      <c r="H4" s="77" t="s">
        <v>298</v>
      </c>
      <c r="I4" s="227"/>
      <c r="J4" s="188"/>
    </row>
    <row r="5" spans="1:14" ht="15.75" x14ac:dyDescent="0.25">
      <c r="A5" s="120" t="s">
        <v>87</v>
      </c>
      <c r="B5" s="52">
        <v>81262</v>
      </c>
      <c r="C5" s="52">
        <v>4230</v>
      </c>
      <c r="D5" s="52">
        <v>3040</v>
      </c>
      <c r="E5" s="56">
        <v>71.900000000000006</v>
      </c>
      <c r="F5" s="52">
        <v>4334</v>
      </c>
      <c r="G5" s="52">
        <v>1171</v>
      </c>
      <c r="H5" s="56">
        <v>1.4</v>
      </c>
      <c r="I5" s="52">
        <v>81158</v>
      </c>
      <c r="J5" s="124" t="s">
        <v>125</v>
      </c>
      <c r="K5" s="42"/>
      <c r="L5" s="42"/>
    </row>
    <row r="6" spans="1:14" ht="15.75" x14ac:dyDescent="0.25">
      <c r="A6" s="121" t="s">
        <v>88</v>
      </c>
      <c r="B6" s="21">
        <v>5778</v>
      </c>
      <c r="C6" s="21">
        <v>264</v>
      </c>
      <c r="D6" s="21">
        <v>179</v>
      </c>
      <c r="E6" s="27">
        <v>67.8</v>
      </c>
      <c r="F6" s="21">
        <v>277</v>
      </c>
      <c r="G6" s="21">
        <v>81</v>
      </c>
      <c r="H6" s="27">
        <v>1.4</v>
      </c>
      <c r="I6" s="21">
        <v>5765</v>
      </c>
      <c r="J6" s="125" t="s">
        <v>126</v>
      </c>
      <c r="K6" s="42"/>
      <c r="L6" s="42"/>
    </row>
    <row r="7" spans="1:14" ht="15.75" x14ac:dyDescent="0.25">
      <c r="A7" s="121" t="s">
        <v>89</v>
      </c>
      <c r="B7" s="21">
        <v>1626</v>
      </c>
      <c r="C7" s="21">
        <v>121</v>
      </c>
      <c r="D7" s="21">
        <v>108</v>
      </c>
      <c r="E7" s="27">
        <v>89.3</v>
      </c>
      <c r="F7" s="21">
        <v>129</v>
      </c>
      <c r="G7" s="21">
        <v>48</v>
      </c>
      <c r="H7" s="27">
        <v>3</v>
      </c>
      <c r="I7" s="21">
        <v>1618</v>
      </c>
      <c r="J7" s="125" t="s">
        <v>127</v>
      </c>
      <c r="K7" s="42"/>
      <c r="L7" s="42"/>
    </row>
    <row r="8" spans="1:14" ht="15.75" x14ac:dyDescent="0.25">
      <c r="A8" s="121" t="s">
        <v>90</v>
      </c>
      <c r="B8" s="21">
        <v>5342</v>
      </c>
      <c r="C8" s="21">
        <v>241</v>
      </c>
      <c r="D8" s="21">
        <v>174</v>
      </c>
      <c r="E8" s="27">
        <v>72.2</v>
      </c>
      <c r="F8" s="21">
        <v>505</v>
      </c>
      <c r="G8" s="21">
        <v>91</v>
      </c>
      <c r="H8" s="27">
        <v>1.7</v>
      </c>
      <c r="I8" s="21">
        <v>5078</v>
      </c>
      <c r="J8" s="125" t="s">
        <v>128</v>
      </c>
      <c r="K8" s="42"/>
      <c r="L8" s="42"/>
    </row>
    <row r="9" spans="1:14" ht="15.75" x14ac:dyDescent="0.25">
      <c r="A9" s="121" t="s">
        <v>111</v>
      </c>
      <c r="B9" s="21">
        <v>2470</v>
      </c>
      <c r="C9" s="21">
        <v>70</v>
      </c>
      <c r="D9" s="21">
        <v>46</v>
      </c>
      <c r="E9" s="27">
        <v>65.7</v>
      </c>
      <c r="F9" s="21">
        <v>55</v>
      </c>
      <c r="G9" s="21">
        <v>34</v>
      </c>
      <c r="H9" s="27">
        <v>1.4</v>
      </c>
      <c r="I9" s="21">
        <v>2485</v>
      </c>
      <c r="J9" s="125" t="s">
        <v>129</v>
      </c>
      <c r="K9" s="42"/>
      <c r="L9" s="42"/>
    </row>
    <row r="10" spans="1:14" ht="15.75" x14ac:dyDescent="0.25">
      <c r="A10" s="121" t="s">
        <v>91</v>
      </c>
      <c r="B10" s="21">
        <v>2039</v>
      </c>
      <c r="C10" s="21">
        <v>99</v>
      </c>
      <c r="D10" s="21">
        <v>81</v>
      </c>
      <c r="E10" s="27">
        <v>81.8</v>
      </c>
      <c r="F10" s="21">
        <v>126</v>
      </c>
      <c r="G10" s="21">
        <v>52</v>
      </c>
      <c r="H10" s="27">
        <v>2.6</v>
      </c>
      <c r="I10" s="21">
        <v>2012</v>
      </c>
      <c r="J10" s="125" t="s">
        <v>130</v>
      </c>
      <c r="K10" s="42"/>
      <c r="L10" s="42"/>
    </row>
    <row r="11" spans="1:14" ht="15.75" x14ac:dyDescent="0.25">
      <c r="A11" s="121" t="s">
        <v>92</v>
      </c>
      <c r="B11" s="21">
        <v>148</v>
      </c>
      <c r="C11" s="21">
        <v>28</v>
      </c>
      <c r="D11" s="21">
        <v>13</v>
      </c>
      <c r="E11" s="27">
        <v>46.4</v>
      </c>
      <c r="F11" s="21">
        <v>11</v>
      </c>
      <c r="G11" s="21">
        <v>2</v>
      </c>
      <c r="H11" s="27">
        <v>1.4</v>
      </c>
      <c r="I11" s="21">
        <v>165</v>
      </c>
      <c r="J11" s="125" t="s">
        <v>131</v>
      </c>
      <c r="K11" s="42"/>
      <c r="L11" s="42"/>
    </row>
    <row r="12" spans="1:14" ht="15.75" x14ac:dyDescent="0.25">
      <c r="A12" s="121" t="s">
        <v>93</v>
      </c>
      <c r="B12" s="21">
        <v>4694</v>
      </c>
      <c r="C12" s="21">
        <v>197</v>
      </c>
      <c r="D12" s="21">
        <v>160</v>
      </c>
      <c r="E12" s="27">
        <v>81.2</v>
      </c>
      <c r="F12" s="21">
        <v>104</v>
      </c>
      <c r="G12" s="21">
        <v>40</v>
      </c>
      <c r="H12" s="27">
        <v>0.9</v>
      </c>
      <c r="I12" s="21">
        <v>4787</v>
      </c>
      <c r="J12" s="125" t="s">
        <v>132</v>
      </c>
      <c r="K12" s="42"/>
      <c r="L12" s="42"/>
    </row>
    <row r="13" spans="1:14" ht="15.75" x14ac:dyDescent="0.25">
      <c r="A13" s="121" t="s">
        <v>94</v>
      </c>
      <c r="B13" s="21">
        <v>1030</v>
      </c>
      <c r="C13" s="21">
        <v>46</v>
      </c>
      <c r="D13" s="21">
        <v>10</v>
      </c>
      <c r="E13" s="27">
        <v>21.7</v>
      </c>
      <c r="F13" s="21">
        <v>393</v>
      </c>
      <c r="G13" s="21">
        <v>17</v>
      </c>
      <c r="H13" s="27">
        <v>1.7</v>
      </c>
      <c r="I13" s="21">
        <v>683</v>
      </c>
      <c r="J13" s="125" t="s">
        <v>133</v>
      </c>
      <c r="K13" s="42"/>
      <c r="L13" s="42"/>
    </row>
    <row r="14" spans="1:14" ht="15.75" x14ac:dyDescent="0.25">
      <c r="A14" s="121" t="s">
        <v>95</v>
      </c>
      <c r="B14" s="21">
        <v>6176</v>
      </c>
      <c r="C14" s="21">
        <v>279</v>
      </c>
      <c r="D14" s="21">
        <v>174</v>
      </c>
      <c r="E14" s="27">
        <v>62.4</v>
      </c>
      <c r="F14" s="21">
        <v>228</v>
      </c>
      <c r="G14" s="21">
        <v>78</v>
      </c>
      <c r="H14" s="27">
        <v>1.3</v>
      </c>
      <c r="I14" s="21">
        <v>6227</v>
      </c>
      <c r="J14" s="125" t="s">
        <v>134</v>
      </c>
      <c r="K14" s="42"/>
      <c r="L14" s="42"/>
    </row>
    <row r="15" spans="1:14" ht="15.75" x14ac:dyDescent="0.25">
      <c r="A15" s="121" t="s">
        <v>96</v>
      </c>
      <c r="B15" s="21">
        <v>5250</v>
      </c>
      <c r="C15" s="21">
        <v>253</v>
      </c>
      <c r="D15" s="21">
        <v>212</v>
      </c>
      <c r="E15" s="27">
        <v>83.8</v>
      </c>
      <c r="F15" s="21">
        <v>108</v>
      </c>
      <c r="G15" s="21">
        <v>43</v>
      </c>
      <c r="H15" s="27">
        <v>0.8</v>
      </c>
      <c r="I15" s="21">
        <v>5395</v>
      </c>
      <c r="J15" s="125" t="s">
        <v>135</v>
      </c>
      <c r="K15" s="42"/>
      <c r="L15" s="42"/>
    </row>
    <row r="16" spans="1:14" ht="15.75" x14ac:dyDescent="0.25">
      <c r="A16" s="121" t="s">
        <v>112</v>
      </c>
      <c r="B16" s="21">
        <v>2287</v>
      </c>
      <c r="C16" s="21">
        <v>123</v>
      </c>
      <c r="D16" s="21">
        <v>109</v>
      </c>
      <c r="E16" s="27">
        <v>88.6</v>
      </c>
      <c r="F16" s="21">
        <v>51</v>
      </c>
      <c r="G16" s="21">
        <v>14</v>
      </c>
      <c r="H16" s="27">
        <v>0.6</v>
      </c>
      <c r="I16" s="21">
        <v>2359</v>
      </c>
      <c r="J16" s="125" t="s">
        <v>136</v>
      </c>
      <c r="K16" s="42"/>
      <c r="L16" s="42"/>
    </row>
    <row r="17" spans="1:12" ht="15.75" x14ac:dyDescent="0.25">
      <c r="A17" s="121" t="s">
        <v>97</v>
      </c>
      <c r="B17" s="21">
        <v>1287</v>
      </c>
      <c r="C17" s="21">
        <v>56</v>
      </c>
      <c r="D17" s="21">
        <v>38</v>
      </c>
      <c r="E17" s="27">
        <v>67.900000000000006</v>
      </c>
      <c r="F17" s="21">
        <v>74</v>
      </c>
      <c r="G17" s="21">
        <v>23</v>
      </c>
      <c r="H17" s="27">
        <v>1.8</v>
      </c>
      <c r="I17" s="21">
        <v>1269</v>
      </c>
      <c r="J17" s="125" t="s">
        <v>137</v>
      </c>
      <c r="K17" s="42"/>
      <c r="L17" s="42"/>
    </row>
    <row r="18" spans="1:12" ht="15.75" x14ac:dyDescent="0.25">
      <c r="A18" s="121" t="s">
        <v>98</v>
      </c>
      <c r="B18" s="21">
        <v>3446</v>
      </c>
      <c r="C18" s="21">
        <v>120</v>
      </c>
      <c r="D18" s="21">
        <v>107</v>
      </c>
      <c r="E18" s="27">
        <v>89.2</v>
      </c>
      <c r="F18" s="21">
        <v>162</v>
      </c>
      <c r="G18" s="21">
        <v>47</v>
      </c>
      <c r="H18" s="27">
        <v>1.4</v>
      </c>
      <c r="I18" s="21">
        <v>3404</v>
      </c>
      <c r="J18" s="125" t="s">
        <v>138</v>
      </c>
      <c r="K18" s="42"/>
      <c r="L18" s="42"/>
    </row>
    <row r="19" spans="1:12" ht="15.75" x14ac:dyDescent="0.25">
      <c r="A19" s="121" t="s">
        <v>99</v>
      </c>
      <c r="B19" s="21">
        <v>5131</v>
      </c>
      <c r="C19" s="21">
        <v>275</v>
      </c>
      <c r="D19" s="21">
        <v>194</v>
      </c>
      <c r="E19" s="27">
        <v>70.5</v>
      </c>
      <c r="F19" s="21">
        <v>292</v>
      </c>
      <c r="G19" s="21">
        <v>98</v>
      </c>
      <c r="H19" s="27">
        <v>1.9</v>
      </c>
      <c r="I19" s="21">
        <v>5114</v>
      </c>
      <c r="J19" s="125" t="s">
        <v>139</v>
      </c>
      <c r="K19" s="42"/>
      <c r="L19" s="42"/>
    </row>
    <row r="20" spans="1:12" ht="15.75" x14ac:dyDescent="0.25">
      <c r="A20" s="121" t="s">
        <v>100</v>
      </c>
      <c r="B20" s="21">
        <v>6814</v>
      </c>
      <c r="C20" s="21">
        <v>454</v>
      </c>
      <c r="D20" s="21">
        <v>294</v>
      </c>
      <c r="E20" s="27">
        <v>64.8</v>
      </c>
      <c r="F20" s="21">
        <v>454</v>
      </c>
      <c r="G20" s="21">
        <v>107</v>
      </c>
      <c r="H20" s="27">
        <v>1.6</v>
      </c>
      <c r="I20" s="21">
        <v>6814</v>
      </c>
      <c r="J20" s="125" t="s">
        <v>140</v>
      </c>
      <c r="K20" s="42"/>
      <c r="L20" s="42"/>
    </row>
    <row r="21" spans="1:12" ht="15.75" x14ac:dyDescent="0.25">
      <c r="A21" s="121" t="s">
        <v>101</v>
      </c>
      <c r="B21" s="21">
        <v>1040</v>
      </c>
      <c r="C21" s="21">
        <v>73</v>
      </c>
      <c r="D21" s="21">
        <v>55</v>
      </c>
      <c r="E21" s="27">
        <v>75.3</v>
      </c>
      <c r="F21" s="21">
        <v>39</v>
      </c>
      <c r="G21" s="21">
        <v>17</v>
      </c>
      <c r="H21" s="27">
        <v>1.6</v>
      </c>
      <c r="I21" s="21">
        <v>1074</v>
      </c>
      <c r="J21" s="125" t="s">
        <v>141</v>
      </c>
      <c r="K21" s="42"/>
      <c r="L21" s="42"/>
    </row>
    <row r="22" spans="1:12" ht="15.75" x14ac:dyDescent="0.25">
      <c r="A22" s="121" t="s">
        <v>102</v>
      </c>
      <c r="B22" s="21">
        <v>3161</v>
      </c>
      <c r="C22" s="21">
        <v>283</v>
      </c>
      <c r="D22" s="21">
        <v>190</v>
      </c>
      <c r="E22" s="27">
        <v>67.099999999999994</v>
      </c>
      <c r="F22" s="21">
        <v>185</v>
      </c>
      <c r="G22" s="21">
        <v>51</v>
      </c>
      <c r="H22" s="27">
        <v>1.6</v>
      </c>
      <c r="I22" s="21">
        <v>3259</v>
      </c>
      <c r="J22" s="125" t="s">
        <v>142</v>
      </c>
      <c r="K22" s="42"/>
      <c r="L22" s="42"/>
    </row>
    <row r="23" spans="1:12" ht="15.75" x14ac:dyDescent="0.25">
      <c r="A23" s="121" t="s">
        <v>103</v>
      </c>
      <c r="B23" s="21">
        <v>2000</v>
      </c>
      <c r="C23" s="21">
        <v>129</v>
      </c>
      <c r="D23" s="21">
        <v>89</v>
      </c>
      <c r="E23" s="27">
        <v>69</v>
      </c>
      <c r="F23" s="21">
        <v>131</v>
      </c>
      <c r="G23" s="21">
        <v>29</v>
      </c>
      <c r="H23" s="27">
        <v>1.5</v>
      </c>
      <c r="I23" s="21">
        <v>1998</v>
      </c>
      <c r="J23" s="125" t="s">
        <v>143</v>
      </c>
      <c r="K23" s="42"/>
      <c r="L23" s="42"/>
    </row>
    <row r="24" spans="1:12" ht="15.75" x14ac:dyDescent="0.25">
      <c r="A24" s="121" t="s">
        <v>104</v>
      </c>
      <c r="B24" s="21">
        <v>5160</v>
      </c>
      <c r="C24" s="21">
        <v>268</v>
      </c>
      <c r="D24" s="21">
        <v>195</v>
      </c>
      <c r="E24" s="27">
        <v>72.8</v>
      </c>
      <c r="F24" s="21">
        <v>198</v>
      </c>
      <c r="G24" s="21">
        <v>50</v>
      </c>
      <c r="H24" s="27">
        <v>1</v>
      </c>
      <c r="I24" s="21">
        <v>5230</v>
      </c>
      <c r="J24" s="125" t="s">
        <v>144</v>
      </c>
      <c r="K24" s="42"/>
      <c r="L24" s="42"/>
    </row>
    <row r="25" spans="1:12" ht="15.75" x14ac:dyDescent="0.25">
      <c r="A25" s="121" t="s">
        <v>105</v>
      </c>
      <c r="B25" s="21">
        <v>2632</v>
      </c>
      <c r="C25" s="21">
        <v>114</v>
      </c>
      <c r="D25" s="21">
        <v>79</v>
      </c>
      <c r="E25" s="27">
        <v>69.3</v>
      </c>
      <c r="F25" s="21">
        <v>110</v>
      </c>
      <c r="G25" s="21">
        <v>21</v>
      </c>
      <c r="H25" s="27">
        <v>0.8</v>
      </c>
      <c r="I25" s="21">
        <v>2636</v>
      </c>
      <c r="J25" s="125" t="s">
        <v>145</v>
      </c>
      <c r="K25" s="42"/>
      <c r="L25" s="42"/>
    </row>
    <row r="26" spans="1:12" ht="15.75" x14ac:dyDescent="0.25">
      <c r="A26" s="121" t="s">
        <v>106</v>
      </c>
      <c r="B26" s="21">
        <v>3106</v>
      </c>
      <c r="C26" s="21">
        <v>276</v>
      </c>
      <c r="D26" s="21">
        <v>181</v>
      </c>
      <c r="E26" s="27">
        <v>65.599999999999994</v>
      </c>
      <c r="F26" s="21">
        <v>129</v>
      </c>
      <c r="G26" s="21">
        <v>39</v>
      </c>
      <c r="H26" s="27">
        <v>1.3</v>
      </c>
      <c r="I26" s="21">
        <v>3253</v>
      </c>
      <c r="J26" s="125" t="s">
        <v>146</v>
      </c>
      <c r="K26" s="42"/>
      <c r="L26" s="42"/>
    </row>
    <row r="27" spans="1:12" ht="15.75" x14ac:dyDescent="0.25">
      <c r="A27" s="121" t="s">
        <v>107</v>
      </c>
      <c r="B27" s="21">
        <v>4655</v>
      </c>
      <c r="C27" s="21">
        <v>191</v>
      </c>
      <c r="D27" s="21">
        <v>175</v>
      </c>
      <c r="E27" s="27">
        <v>91.6</v>
      </c>
      <c r="F27" s="21">
        <v>249</v>
      </c>
      <c r="G27" s="21">
        <v>63</v>
      </c>
      <c r="H27" s="27">
        <v>1.4</v>
      </c>
      <c r="I27" s="21">
        <v>4597</v>
      </c>
      <c r="J27" s="125" t="s">
        <v>147</v>
      </c>
      <c r="K27" s="42"/>
      <c r="L27" s="42"/>
    </row>
    <row r="28" spans="1:12" ht="15.75" x14ac:dyDescent="0.25">
      <c r="A28" s="121" t="s">
        <v>108</v>
      </c>
      <c r="B28" s="21">
        <v>506</v>
      </c>
      <c r="C28" s="21">
        <v>19</v>
      </c>
      <c r="D28" s="21">
        <v>9</v>
      </c>
      <c r="E28" s="27">
        <v>47.4</v>
      </c>
      <c r="F28" s="21">
        <v>12</v>
      </c>
      <c r="G28" s="21">
        <v>8</v>
      </c>
      <c r="H28" s="27">
        <v>1.6</v>
      </c>
      <c r="I28" s="21">
        <v>513</v>
      </c>
      <c r="J28" s="125" t="s">
        <v>148</v>
      </c>
      <c r="K28" s="42"/>
      <c r="L28" s="42"/>
    </row>
    <row r="29" spans="1:12" ht="15.75" x14ac:dyDescent="0.25">
      <c r="A29" s="121" t="s">
        <v>109</v>
      </c>
      <c r="B29" s="21">
        <v>4228</v>
      </c>
      <c r="C29" s="21">
        <v>214</v>
      </c>
      <c r="D29" s="21">
        <v>145</v>
      </c>
      <c r="E29" s="27">
        <v>67.8</v>
      </c>
      <c r="F29" s="21">
        <v>248</v>
      </c>
      <c r="G29" s="21">
        <v>101</v>
      </c>
      <c r="H29" s="27">
        <v>2.4</v>
      </c>
      <c r="I29" s="21">
        <v>4194</v>
      </c>
      <c r="J29" s="125" t="s">
        <v>149</v>
      </c>
      <c r="K29" s="42"/>
      <c r="L29" s="42"/>
    </row>
    <row r="30" spans="1:12" ht="15.75" x14ac:dyDescent="0.25">
      <c r="A30" s="126" t="s">
        <v>110</v>
      </c>
      <c r="B30" s="117">
        <v>1256</v>
      </c>
      <c r="C30" s="117">
        <v>37</v>
      </c>
      <c r="D30" s="117">
        <v>23</v>
      </c>
      <c r="E30" s="141">
        <v>62.2</v>
      </c>
      <c r="F30" s="117">
        <v>64</v>
      </c>
      <c r="G30" s="117">
        <v>17</v>
      </c>
      <c r="H30" s="141">
        <v>1.4</v>
      </c>
      <c r="I30" s="117">
        <v>1229</v>
      </c>
      <c r="J30" s="129" t="s">
        <v>150</v>
      </c>
      <c r="K30" s="42"/>
      <c r="L30" s="42"/>
    </row>
    <row r="31" spans="1:12" ht="15.75" x14ac:dyDescent="0.25">
      <c r="A31" s="10"/>
    </row>
    <row r="32" spans="1:12" ht="49.5" customHeight="1" x14ac:dyDescent="0.25">
      <c r="A32" s="187" t="s">
        <v>280</v>
      </c>
      <c r="B32" s="187"/>
      <c r="C32" s="187"/>
      <c r="D32" s="187"/>
      <c r="E32" s="187"/>
      <c r="F32" s="187"/>
      <c r="G32" s="187"/>
      <c r="H32" s="187"/>
    </row>
  </sheetData>
  <mergeCells count="9">
    <mergeCell ref="A32:H32"/>
    <mergeCell ref="A1:J1"/>
    <mergeCell ref="B3:B4"/>
    <mergeCell ref="A2:J2"/>
    <mergeCell ref="A3:A4"/>
    <mergeCell ref="C3:E3"/>
    <mergeCell ref="F3:H3"/>
    <mergeCell ref="I3:I4"/>
    <mergeCell ref="J3:J4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8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zoomScaleNormal="100" workbookViewId="0">
      <selection activeCell="D3" sqref="D3"/>
    </sheetView>
  </sheetViews>
  <sheetFormatPr defaultRowHeight="15" x14ac:dyDescent="0.25"/>
  <cols>
    <col min="1" max="1" width="17.7109375" style="3" customWidth="1"/>
    <col min="2" max="2" width="11.28515625" style="3" customWidth="1"/>
    <col min="3" max="3" width="15.42578125" style="3" customWidth="1"/>
    <col min="4" max="4" width="18.85546875" style="3" customWidth="1"/>
    <col min="5" max="5" width="13.140625" style="3" customWidth="1"/>
    <col min="6" max="6" width="15.140625" style="3" customWidth="1"/>
    <col min="7" max="7" width="18.140625" style="3" customWidth="1"/>
    <col min="8" max="8" width="19.85546875" style="3" customWidth="1"/>
    <col min="9" max="9" width="18.42578125" style="3" customWidth="1"/>
    <col min="10" max="10" width="8.42578125" style="3" customWidth="1"/>
    <col min="11" max="11" width="0.140625" style="3" hidden="1" customWidth="1"/>
    <col min="12" max="12" width="16.28515625" style="3" customWidth="1"/>
    <col min="13" max="16384" width="9.140625" style="3"/>
  </cols>
  <sheetData>
    <row r="1" spans="1:12" ht="51" customHeight="1" x14ac:dyDescent="0.25">
      <c r="A1" s="189" t="s">
        <v>361</v>
      </c>
      <c r="B1" s="189"/>
      <c r="C1" s="189"/>
      <c r="D1" s="189"/>
      <c r="E1" s="189"/>
      <c r="F1" s="189"/>
      <c r="G1" s="189"/>
      <c r="H1" s="189"/>
      <c r="I1" s="189"/>
    </row>
    <row r="2" spans="1:12" ht="42" customHeight="1" x14ac:dyDescent="0.25">
      <c r="A2" s="190"/>
      <c r="B2" s="192" t="s">
        <v>277</v>
      </c>
      <c r="C2" s="188" t="s">
        <v>281</v>
      </c>
      <c r="D2" s="188"/>
      <c r="E2" s="188" t="s">
        <v>282</v>
      </c>
      <c r="F2" s="188"/>
      <c r="G2" s="188"/>
      <c r="H2" s="191"/>
      <c r="I2" s="188"/>
    </row>
    <row r="3" spans="1:12" ht="141.75" customHeight="1" x14ac:dyDescent="0.25">
      <c r="A3" s="190"/>
      <c r="B3" s="192"/>
      <c r="C3" s="89" t="s">
        <v>283</v>
      </c>
      <c r="D3" s="89" t="s">
        <v>455</v>
      </c>
      <c r="E3" s="89" t="s">
        <v>357</v>
      </c>
      <c r="F3" s="169" t="s">
        <v>454</v>
      </c>
      <c r="G3" s="135" t="s">
        <v>449</v>
      </c>
      <c r="H3" s="136" t="s">
        <v>284</v>
      </c>
      <c r="I3" s="188"/>
    </row>
    <row r="4" spans="1:12" ht="15.75" x14ac:dyDescent="0.25">
      <c r="A4" s="90" t="s">
        <v>0</v>
      </c>
      <c r="B4" s="88"/>
      <c r="C4" s="1" t="s">
        <v>1</v>
      </c>
      <c r="D4" s="1" t="s">
        <v>1</v>
      </c>
      <c r="E4" s="1" t="s">
        <v>1</v>
      </c>
      <c r="F4" s="1" t="s">
        <v>1</v>
      </c>
      <c r="G4" s="1" t="s">
        <v>1</v>
      </c>
      <c r="H4" s="151">
        <v>19</v>
      </c>
      <c r="I4" s="152" t="s">
        <v>114</v>
      </c>
    </row>
    <row r="5" spans="1:12" ht="15.75" x14ac:dyDescent="0.25">
      <c r="A5" s="90"/>
      <c r="B5" s="88"/>
      <c r="C5" s="1"/>
      <c r="D5" s="1"/>
      <c r="E5" s="1"/>
      <c r="F5" s="1"/>
      <c r="G5" s="1"/>
      <c r="H5" s="147">
        <v>100</v>
      </c>
      <c r="I5" s="152"/>
    </row>
    <row r="6" spans="1:12" ht="15.75" x14ac:dyDescent="0.25">
      <c r="A6" s="91" t="s">
        <v>2</v>
      </c>
      <c r="B6" s="153">
        <v>347111</v>
      </c>
      <c r="C6" s="18">
        <v>129272</v>
      </c>
      <c r="D6" s="48">
        <v>1.4</v>
      </c>
      <c r="E6" s="148">
        <v>217839</v>
      </c>
      <c r="F6" s="148">
        <v>18881</v>
      </c>
      <c r="G6" s="149">
        <v>4.42</v>
      </c>
      <c r="H6" s="150">
        <v>23.7</v>
      </c>
      <c r="I6" s="108" t="s">
        <v>115</v>
      </c>
      <c r="L6" s="42"/>
    </row>
    <row r="7" spans="1:12" ht="15.75" x14ac:dyDescent="0.25">
      <c r="A7" s="92" t="s">
        <v>3</v>
      </c>
      <c r="B7" s="154">
        <v>51611</v>
      </c>
      <c r="C7" s="48">
        <v>36607</v>
      </c>
      <c r="D7" s="43">
        <v>0.8</v>
      </c>
      <c r="E7" s="148">
        <v>15004</v>
      </c>
      <c r="F7" s="148">
        <v>3282</v>
      </c>
      <c r="G7" s="149">
        <v>11.16</v>
      </c>
      <c r="H7" s="150">
        <v>1.7</v>
      </c>
      <c r="I7" s="110" t="s">
        <v>116</v>
      </c>
      <c r="L7" s="42"/>
    </row>
    <row r="8" spans="1:12" ht="15.75" x14ac:dyDescent="0.25">
      <c r="A8" s="92" t="s">
        <v>4</v>
      </c>
      <c r="B8" s="154">
        <v>193809</v>
      </c>
      <c r="C8" s="18">
        <v>66272</v>
      </c>
      <c r="D8" s="48">
        <v>1.3</v>
      </c>
      <c r="E8" s="148">
        <v>127537</v>
      </c>
      <c r="F8" s="148">
        <v>15593</v>
      </c>
      <c r="G8" s="149">
        <v>6.24</v>
      </c>
      <c r="H8" s="150">
        <v>14.5</v>
      </c>
      <c r="I8" s="110" t="s">
        <v>360</v>
      </c>
      <c r="J8" s="4"/>
      <c r="L8" s="42"/>
    </row>
    <row r="9" spans="1:12" ht="15.75" x14ac:dyDescent="0.25">
      <c r="A9" s="92" t="s">
        <v>5</v>
      </c>
      <c r="B9" s="154">
        <v>336646</v>
      </c>
      <c r="C9" s="18">
        <v>49072</v>
      </c>
      <c r="D9" s="48">
        <v>1.4</v>
      </c>
      <c r="E9" s="148">
        <v>287574</v>
      </c>
      <c r="F9" s="148">
        <v>32862</v>
      </c>
      <c r="G9" s="149">
        <v>5.83</v>
      </c>
      <c r="H9" s="150">
        <v>31.3</v>
      </c>
      <c r="I9" s="110" t="s">
        <v>117</v>
      </c>
      <c r="L9" s="42"/>
    </row>
    <row r="10" spans="1:12" ht="15.75" x14ac:dyDescent="0.25">
      <c r="A10" s="92" t="s">
        <v>6</v>
      </c>
      <c r="B10" s="154">
        <v>189093</v>
      </c>
      <c r="C10" s="18">
        <v>70100</v>
      </c>
      <c r="D10" s="48">
        <v>1.4</v>
      </c>
      <c r="E10" s="148">
        <v>118993</v>
      </c>
      <c r="F10" s="148">
        <v>12978</v>
      </c>
      <c r="G10" s="149">
        <v>5.57</v>
      </c>
      <c r="H10" s="150">
        <v>13.4</v>
      </c>
      <c r="I10" s="110" t="s">
        <v>118</v>
      </c>
      <c r="L10" s="42"/>
    </row>
    <row r="11" spans="1:12" ht="15.75" x14ac:dyDescent="0.25">
      <c r="A11" s="92" t="s">
        <v>7</v>
      </c>
      <c r="B11" s="154">
        <v>581578</v>
      </c>
      <c r="C11" s="18">
        <v>181386</v>
      </c>
      <c r="D11" s="48">
        <v>2.5</v>
      </c>
      <c r="E11" s="148">
        <v>400192</v>
      </c>
      <c r="F11" s="148">
        <v>52957</v>
      </c>
      <c r="G11" s="149">
        <v>6.75</v>
      </c>
      <c r="H11" s="150">
        <v>29.3</v>
      </c>
      <c r="I11" s="110" t="s">
        <v>119</v>
      </c>
      <c r="L11" s="42"/>
    </row>
    <row r="12" spans="1:12" ht="15.75" x14ac:dyDescent="0.25">
      <c r="A12" s="93"/>
      <c r="B12" s="94"/>
      <c r="C12" s="95"/>
      <c r="D12" s="96"/>
      <c r="E12" s="96"/>
      <c r="F12" s="96"/>
      <c r="G12" s="96"/>
      <c r="H12" s="96"/>
      <c r="I12" s="112"/>
    </row>
    <row r="13" spans="1:12" ht="54.75" customHeight="1" x14ac:dyDescent="0.25">
      <c r="A13" s="187" t="s">
        <v>280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93"/>
    </row>
    <row r="14" spans="1:12" ht="52.5" customHeight="1" x14ac:dyDescent="0.25">
      <c r="A14" s="187" t="s">
        <v>120</v>
      </c>
      <c r="B14" s="187"/>
      <c r="C14" s="187"/>
      <c r="D14" s="187"/>
      <c r="E14" s="187"/>
      <c r="F14" s="187"/>
      <c r="G14" s="187"/>
      <c r="H14" s="187"/>
      <c r="I14" s="187"/>
    </row>
  </sheetData>
  <mergeCells count="8">
    <mergeCell ref="A14:I14"/>
    <mergeCell ref="I2:I3"/>
    <mergeCell ref="A1:I1"/>
    <mergeCell ref="A2:A3"/>
    <mergeCell ref="C2:D2"/>
    <mergeCell ref="E2:H2"/>
    <mergeCell ref="B2:B3"/>
    <mergeCell ref="A13:K13"/>
  </mergeCells>
  <pageMargins left="0.7" right="0.7" top="0.75" bottom="0.75" header="0.3" footer="0.3"/>
  <pageSetup paperSize="9" scale="83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G4" sqref="G4"/>
    </sheetView>
  </sheetViews>
  <sheetFormatPr defaultRowHeight="15" x14ac:dyDescent="0.25"/>
  <cols>
    <col min="1" max="1" width="22" style="3" customWidth="1"/>
    <col min="2" max="2" width="12.140625" style="3" customWidth="1"/>
    <col min="3" max="3" width="9.140625" style="3" customWidth="1"/>
    <col min="4" max="4" width="9.7109375" style="3" customWidth="1"/>
    <col min="5" max="5" width="15.5703125" style="3" customWidth="1"/>
    <col min="6" max="6" width="9.140625" style="3" customWidth="1"/>
    <col min="7" max="7" width="9.7109375" style="3" customWidth="1"/>
    <col min="8" max="8" width="17" style="3" customWidth="1"/>
    <col min="9" max="9" width="15.28515625" style="3" customWidth="1"/>
    <col min="10" max="10" width="27.28515625" style="3" customWidth="1"/>
    <col min="11" max="16384" width="9.140625" style="3"/>
  </cols>
  <sheetData>
    <row r="1" spans="1:14" ht="48" customHeight="1" x14ac:dyDescent="0.25">
      <c r="A1" s="235" t="s">
        <v>427</v>
      </c>
      <c r="B1" s="235"/>
      <c r="C1" s="235"/>
      <c r="D1" s="235"/>
      <c r="E1" s="235"/>
      <c r="F1" s="235"/>
      <c r="G1" s="235"/>
      <c r="H1" s="235"/>
      <c r="I1" s="235"/>
      <c r="J1" s="235"/>
      <c r="K1" s="14"/>
      <c r="L1" s="14"/>
      <c r="M1" s="14"/>
      <c r="N1" s="14"/>
    </row>
    <row r="2" spans="1:14" x14ac:dyDescent="0.25">
      <c r="A2" s="216" t="s">
        <v>217</v>
      </c>
      <c r="B2" s="216"/>
      <c r="C2" s="216"/>
      <c r="D2" s="216"/>
      <c r="E2" s="216"/>
      <c r="F2" s="216"/>
      <c r="G2" s="216"/>
      <c r="H2" s="216"/>
      <c r="I2" s="216"/>
      <c r="J2" s="216"/>
    </row>
    <row r="3" spans="1:14" ht="30.75" customHeight="1" x14ac:dyDescent="0.25">
      <c r="A3" s="190"/>
      <c r="B3" s="223" t="s">
        <v>293</v>
      </c>
      <c r="C3" s="225" t="s">
        <v>294</v>
      </c>
      <c r="D3" s="226"/>
      <c r="E3" s="226"/>
      <c r="F3" s="225" t="s">
        <v>295</v>
      </c>
      <c r="G3" s="225"/>
      <c r="H3" s="225"/>
      <c r="I3" s="227" t="s">
        <v>296</v>
      </c>
      <c r="J3" s="188"/>
    </row>
    <row r="4" spans="1:14" ht="118.5" customHeight="1" x14ac:dyDescent="0.25">
      <c r="A4" s="190"/>
      <c r="B4" s="223"/>
      <c r="C4" s="77" t="s">
        <v>297</v>
      </c>
      <c r="D4" s="77" t="s">
        <v>391</v>
      </c>
      <c r="E4" s="177" t="s">
        <v>393</v>
      </c>
      <c r="F4" s="77" t="s">
        <v>297</v>
      </c>
      <c r="G4" s="77" t="s">
        <v>392</v>
      </c>
      <c r="H4" s="77" t="s">
        <v>298</v>
      </c>
      <c r="I4" s="227"/>
      <c r="J4" s="188"/>
    </row>
    <row r="5" spans="1:14" ht="15.75" x14ac:dyDescent="0.25">
      <c r="A5" s="120" t="s">
        <v>87</v>
      </c>
      <c r="B5" s="52">
        <v>26189</v>
      </c>
      <c r="C5" s="52">
        <v>2640</v>
      </c>
      <c r="D5" s="52">
        <v>2171</v>
      </c>
      <c r="E5" s="56">
        <v>82.2</v>
      </c>
      <c r="F5" s="52">
        <v>2028</v>
      </c>
      <c r="G5" s="52">
        <v>543</v>
      </c>
      <c r="H5" s="56">
        <v>2.1</v>
      </c>
      <c r="I5" s="52">
        <v>26801</v>
      </c>
      <c r="J5" s="124" t="s">
        <v>125</v>
      </c>
      <c r="K5" s="42"/>
      <c r="L5" s="42"/>
    </row>
    <row r="6" spans="1:14" ht="15.75" x14ac:dyDescent="0.25">
      <c r="A6" s="121" t="s">
        <v>88</v>
      </c>
      <c r="B6" s="21">
        <v>1737</v>
      </c>
      <c r="C6" s="21">
        <v>172</v>
      </c>
      <c r="D6" s="21">
        <v>140</v>
      </c>
      <c r="E6" s="27">
        <v>81.400000000000006</v>
      </c>
      <c r="F6" s="21">
        <v>144</v>
      </c>
      <c r="G6" s="21">
        <v>58</v>
      </c>
      <c r="H6" s="27">
        <v>3.3</v>
      </c>
      <c r="I6" s="21">
        <v>1765</v>
      </c>
      <c r="J6" s="125" t="s">
        <v>126</v>
      </c>
      <c r="K6" s="42"/>
      <c r="L6" s="42"/>
    </row>
    <row r="7" spans="1:14" ht="15.75" x14ac:dyDescent="0.25">
      <c r="A7" s="121" t="s">
        <v>89</v>
      </c>
      <c r="B7" s="21">
        <v>543</v>
      </c>
      <c r="C7" s="21">
        <v>56</v>
      </c>
      <c r="D7" s="21">
        <v>50</v>
      </c>
      <c r="E7" s="27">
        <v>89.3</v>
      </c>
      <c r="F7" s="21">
        <v>54</v>
      </c>
      <c r="G7" s="21">
        <v>29</v>
      </c>
      <c r="H7" s="27">
        <v>5.3</v>
      </c>
      <c r="I7" s="21">
        <v>545</v>
      </c>
      <c r="J7" s="125" t="s">
        <v>127</v>
      </c>
      <c r="K7" s="42"/>
      <c r="L7" s="42"/>
    </row>
    <row r="8" spans="1:14" ht="15.75" x14ac:dyDescent="0.25">
      <c r="A8" s="121" t="s">
        <v>90</v>
      </c>
      <c r="B8" s="21">
        <v>1985</v>
      </c>
      <c r="C8" s="21">
        <v>162</v>
      </c>
      <c r="D8" s="21">
        <v>138</v>
      </c>
      <c r="E8" s="27">
        <v>85.2</v>
      </c>
      <c r="F8" s="21">
        <v>191</v>
      </c>
      <c r="G8" s="21">
        <v>29</v>
      </c>
      <c r="H8" s="27">
        <v>1.5</v>
      </c>
      <c r="I8" s="21">
        <v>1956</v>
      </c>
      <c r="J8" s="125" t="s">
        <v>128</v>
      </c>
      <c r="K8" s="42"/>
      <c r="L8" s="42"/>
    </row>
    <row r="9" spans="1:14" ht="15.75" x14ac:dyDescent="0.25">
      <c r="A9" s="121" t="s">
        <v>111</v>
      </c>
      <c r="B9" s="21">
        <v>890</v>
      </c>
      <c r="C9" s="21">
        <v>77</v>
      </c>
      <c r="D9" s="21">
        <v>68</v>
      </c>
      <c r="E9" s="27">
        <v>88.3</v>
      </c>
      <c r="F9" s="21">
        <v>28</v>
      </c>
      <c r="G9" s="21">
        <v>10</v>
      </c>
      <c r="H9" s="27">
        <v>1.1000000000000001</v>
      </c>
      <c r="I9" s="21">
        <v>939</v>
      </c>
      <c r="J9" s="125" t="s">
        <v>129</v>
      </c>
      <c r="K9" s="42"/>
      <c r="L9" s="42"/>
    </row>
    <row r="10" spans="1:14" ht="15.75" x14ac:dyDescent="0.25">
      <c r="A10" s="121" t="s">
        <v>91</v>
      </c>
      <c r="B10" s="21">
        <v>724</v>
      </c>
      <c r="C10" s="21">
        <v>69</v>
      </c>
      <c r="D10" s="21">
        <v>63</v>
      </c>
      <c r="E10" s="27">
        <v>91.3</v>
      </c>
      <c r="F10" s="21">
        <v>65</v>
      </c>
      <c r="G10" s="21">
        <v>22</v>
      </c>
      <c r="H10" s="27">
        <v>3</v>
      </c>
      <c r="I10" s="21">
        <v>728</v>
      </c>
      <c r="J10" s="125" t="s">
        <v>130</v>
      </c>
      <c r="K10" s="42"/>
      <c r="L10" s="42"/>
    </row>
    <row r="11" spans="1:14" ht="15.75" x14ac:dyDescent="0.25">
      <c r="A11" s="121" t="s">
        <v>92</v>
      </c>
      <c r="B11" s="21">
        <v>72</v>
      </c>
      <c r="C11" s="21">
        <v>7</v>
      </c>
      <c r="D11" s="21">
        <v>3</v>
      </c>
      <c r="E11" s="27">
        <v>42.9</v>
      </c>
      <c r="F11" s="21">
        <v>2</v>
      </c>
      <c r="G11" s="21" t="s">
        <v>225</v>
      </c>
      <c r="H11" s="27" t="s">
        <v>225</v>
      </c>
      <c r="I11" s="21">
        <v>77</v>
      </c>
      <c r="J11" s="125" t="s">
        <v>131</v>
      </c>
      <c r="K11" s="42"/>
      <c r="L11" s="42"/>
    </row>
    <row r="12" spans="1:14" ht="15.75" x14ac:dyDescent="0.25">
      <c r="A12" s="121" t="s">
        <v>93</v>
      </c>
      <c r="B12" s="21">
        <v>1887</v>
      </c>
      <c r="C12" s="21">
        <v>201</v>
      </c>
      <c r="D12" s="21">
        <v>169</v>
      </c>
      <c r="E12" s="27">
        <v>84.1</v>
      </c>
      <c r="F12" s="21">
        <v>93</v>
      </c>
      <c r="G12" s="21">
        <v>25</v>
      </c>
      <c r="H12" s="27">
        <v>1.3</v>
      </c>
      <c r="I12" s="21">
        <v>1995</v>
      </c>
      <c r="J12" s="125" t="s">
        <v>132</v>
      </c>
      <c r="K12" s="42"/>
      <c r="L12" s="42"/>
    </row>
    <row r="13" spans="1:14" ht="15.75" x14ac:dyDescent="0.25">
      <c r="A13" s="121" t="s">
        <v>94</v>
      </c>
      <c r="B13" s="21">
        <v>284</v>
      </c>
      <c r="C13" s="21">
        <v>36</v>
      </c>
      <c r="D13" s="21">
        <v>17</v>
      </c>
      <c r="E13" s="27">
        <v>47.2</v>
      </c>
      <c r="F13" s="21">
        <v>98</v>
      </c>
      <c r="G13" s="21">
        <v>13</v>
      </c>
      <c r="H13" s="27">
        <v>4.5999999999999996</v>
      </c>
      <c r="I13" s="21">
        <v>222</v>
      </c>
      <c r="J13" s="125" t="s">
        <v>133</v>
      </c>
      <c r="K13" s="42"/>
      <c r="L13" s="42"/>
    </row>
    <row r="14" spans="1:14" ht="15.75" x14ac:dyDescent="0.25">
      <c r="A14" s="121" t="s">
        <v>95</v>
      </c>
      <c r="B14" s="21">
        <v>1383</v>
      </c>
      <c r="C14" s="21">
        <v>147</v>
      </c>
      <c r="D14" s="21">
        <v>107</v>
      </c>
      <c r="E14" s="27">
        <v>72.8</v>
      </c>
      <c r="F14" s="21">
        <v>117</v>
      </c>
      <c r="G14" s="21">
        <v>42</v>
      </c>
      <c r="H14" s="27">
        <v>3</v>
      </c>
      <c r="I14" s="21">
        <v>1413</v>
      </c>
      <c r="J14" s="125" t="s">
        <v>134</v>
      </c>
      <c r="K14" s="42"/>
      <c r="L14" s="42"/>
    </row>
    <row r="15" spans="1:14" ht="15.75" x14ac:dyDescent="0.25">
      <c r="A15" s="121" t="s">
        <v>96</v>
      </c>
      <c r="B15" s="21">
        <v>1981</v>
      </c>
      <c r="C15" s="21">
        <v>158</v>
      </c>
      <c r="D15" s="21">
        <v>134</v>
      </c>
      <c r="E15" s="27">
        <v>84.8</v>
      </c>
      <c r="F15" s="21">
        <v>101</v>
      </c>
      <c r="G15" s="21">
        <v>40</v>
      </c>
      <c r="H15" s="27">
        <v>2</v>
      </c>
      <c r="I15" s="21">
        <v>2038</v>
      </c>
      <c r="J15" s="125" t="s">
        <v>135</v>
      </c>
      <c r="K15" s="42"/>
      <c r="L15" s="42"/>
    </row>
    <row r="16" spans="1:14" ht="15.75" x14ac:dyDescent="0.25">
      <c r="A16" s="121" t="s">
        <v>112</v>
      </c>
      <c r="B16" s="21">
        <v>1011</v>
      </c>
      <c r="C16" s="21">
        <v>114</v>
      </c>
      <c r="D16" s="21">
        <v>106</v>
      </c>
      <c r="E16" s="27">
        <v>93</v>
      </c>
      <c r="F16" s="21">
        <v>65</v>
      </c>
      <c r="G16" s="21">
        <v>19</v>
      </c>
      <c r="H16" s="27">
        <v>1.9</v>
      </c>
      <c r="I16" s="21">
        <v>1060</v>
      </c>
      <c r="J16" s="125" t="s">
        <v>136</v>
      </c>
      <c r="K16" s="42"/>
      <c r="L16" s="42"/>
    </row>
    <row r="17" spans="1:12" ht="15.75" x14ac:dyDescent="0.25">
      <c r="A17" s="121" t="s">
        <v>97</v>
      </c>
      <c r="B17" s="21">
        <v>521</v>
      </c>
      <c r="C17" s="21">
        <v>56</v>
      </c>
      <c r="D17" s="21">
        <v>50</v>
      </c>
      <c r="E17" s="27">
        <v>89.3</v>
      </c>
      <c r="F17" s="21">
        <v>42</v>
      </c>
      <c r="G17" s="21">
        <v>15</v>
      </c>
      <c r="H17" s="27">
        <v>2.9</v>
      </c>
      <c r="I17" s="21">
        <v>535</v>
      </c>
      <c r="J17" s="125" t="s">
        <v>137</v>
      </c>
      <c r="K17" s="42"/>
      <c r="L17" s="42"/>
    </row>
    <row r="18" spans="1:12" ht="15.75" x14ac:dyDescent="0.25">
      <c r="A18" s="121" t="s">
        <v>98</v>
      </c>
      <c r="B18" s="21">
        <v>1315</v>
      </c>
      <c r="C18" s="21">
        <v>128</v>
      </c>
      <c r="D18" s="21">
        <v>105</v>
      </c>
      <c r="E18" s="27">
        <v>82</v>
      </c>
      <c r="F18" s="21">
        <v>77</v>
      </c>
      <c r="G18" s="21">
        <v>17</v>
      </c>
      <c r="H18" s="27">
        <v>1.3</v>
      </c>
      <c r="I18" s="21">
        <v>1366</v>
      </c>
      <c r="J18" s="125" t="s">
        <v>138</v>
      </c>
      <c r="K18" s="42"/>
      <c r="L18" s="42"/>
    </row>
    <row r="19" spans="1:12" ht="15.75" x14ac:dyDescent="0.25">
      <c r="A19" s="121" t="s">
        <v>99</v>
      </c>
      <c r="B19" s="21">
        <v>1745</v>
      </c>
      <c r="C19" s="21">
        <v>166</v>
      </c>
      <c r="D19" s="21">
        <v>147</v>
      </c>
      <c r="E19" s="27">
        <v>88.6</v>
      </c>
      <c r="F19" s="21">
        <v>113</v>
      </c>
      <c r="G19" s="21">
        <v>38</v>
      </c>
      <c r="H19" s="27">
        <v>2.2000000000000002</v>
      </c>
      <c r="I19" s="21">
        <v>1798</v>
      </c>
      <c r="J19" s="125" t="s">
        <v>139</v>
      </c>
      <c r="K19" s="42"/>
      <c r="L19" s="42"/>
    </row>
    <row r="20" spans="1:12" ht="15.75" x14ac:dyDescent="0.25">
      <c r="A20" s="121" t="s">
        <v>100</v>
      </c>
      <c r="B20" s="21">
        <v>1764</v>
      </c>
      <c r="C20" s="21">
        <v>172</v>
      </c>
      <c r="D20" s="21">
        <v>133</v>
      </c>
      <c r="E20" s="27">
        <v>77.3</v>
      </c>
      <c r="F20" s="21">
        <v>154</v>
      </c>
      <c r="G20" s="21">
        <v>20</v>
      </c>
      <c r="H20" s="27">
        <v>1.1000000000000001</v>
      </c>
      <c r="I20" s="21">
        <v>1782</v>
      </c>
      <c r="J20" s="125" t="s">
        <v>140</v>
      </c>
      <c r="K20" s="42"/>
      <c r="L20" s="42"/>
    </row>
    <row r="21" spans="1:12" ht="15.75" x14ac:dyDescent="0.25">
      <c r="A21" s="121" t="s">
        <v>101</v>
      </c>
      <c r="B21" s="21">
        <v>352</v>
      </c>
      <c r="C21" s="21">
        <v>33</v>
      </c>
      <c r="D21" s="21">
        <v>23</v>
      </c>
      <c r="E21" s="27">
        <v>69.7</v>
      </c>
      <c r="F21" s="21">
        <v>28</v>
      </c>
      <c r="G21" s="21">
        <v>17</v>
      </c>
      <c r="H21" s="27">
        <v>4.8</v>
      </c>
      <c r="I21" s="21">
        <v>357</v>
      </c>
      <c r="J21" s="125" t="s">
        <v>141</v>
      </c>
      <c r="K21" s="42"/>
      <c r="L21" s="42"/>
    </row>
    <row r="22" spans="1:12" ht="15.75" x14ac:dyDescent="0.25">
      <c r="A22" s="121" t="s">
        <v>102</v>
      </c>
      <c r="B22" s="21">
        <v>888</v>
      </c>
      <c r="C22" s="21">
        <v>112</v>
      </c>
      <c r="D22" s="21">
        <v>95</v>
      </c>
      <c r="E22" s="27">
        <v>84.8</v>
      </c>
      <c r="F22" s="21">
        <v>63</v>
      </c>
      <c r="G22" s="21">
        <v>21</v>
      </c>
      <c r="H22" s="27">
        <v>2.4</v>
      </c>
      <c r="I22" s="21">
        <v>937</v>
      </c>
      <c r="J22" s="125" t="s">
        <v>142</v>
      </c>
      <c r="K22" s="42"/>
      <c r="L22" s="42"/>
    </row>
    <row r="23" spans="1:12" ht="15.75" x14ac:dyDescent="0.25">
      <c r="A23" s="121" t="s">
        <v>103</v>
      </c>
      <c r="B23" s="21">
        <v>675</v>
      </c>
      <c r="C23" s="21">
        <v>61</v>
      </c>
      <c r="D23" s="21">
        <v>54</v>
      </c>
      <c r="E23" s="27">
        <v>88.5</v>
      </c>
      <c r="F23" s="21">
        <v>43</v>
      </c>
      <c r="G23" s="21">
        <v>8</v>
      </c>
      <c r="H23" s="27">
        <v>1.2</v>
      </c>
      <c r="I23" s="21">
        <v>693</v>
      </c>
      <c r="J23" s="125" t="s">
        <v>143</v>
      </c>
      <c r="K23" s="42"/>
      <c r="L23" s="42"/>
    </row>
    <row r="24" spans="1:12" ht="15.75" x14ac:dyDescent="0.25">
      <c r="A24" s="121" t="s">
        <v>104</v>
      </c>
      <c r="B24" s="21">
        <v>1780</v>
      </c>
      <c r="C24" s="21">
        <v>168</v>
      </c>
      <c r="D24" s="21">
        <v>141</v>
      </c>
      <c r="E24" s="27">
        <v>83.9</v>
      </c>
      <c r="F24" s="21">
        <v>134</v>
      </c>
      <c r="G24" s="21">
        <v>30</v>
      </c>
      <c r="H24" s="27">
        <v>1.7</v>
      </c>
      <c r="I24" s="21">
        <v>1814</v>
      </c>
      <c r="J24" s="125" t="s">
        <v>144</v>
      </c>
      <c r="K24" s="42"/>
      <c r="L24" s="42"/>
    </row>
    <row r="25" spans="1:12" ht="15.75" x14ac:dyDescent="0.25">
      <c r="A25" s="121" t="s">
        <v>105</v>
      </c>
      <c r="B25" s="21">
        <v>994</v>
      </c>
      <c r="C25" s="21">
        <v>154</v>
      </c>
      <c r="D25" s="21">
        <v>125</v>
      </c>
      <c r="E25" s="27">
        <v>81.2</v>
      </c>
      <c r="F25" s="21">
        <v>74</v>
      </c>
      <c r="G25" s="21">
        <v>10</v>
      </c>
      <c r="H25" s="27">
        <v>1</v>
      </c>
      <c r="I25" s="21">
        <v>1074</v>
      </c>
      <c r="J25" s="125" t="s">
        <v>145</v>
      </c>
      <c r="K25" s="42"/>
      <c r="L25" s="42"/>
    </row>
    <row r="26" spans="1:12" ht="15.75" x14ac:dyDescent="0.25">
      <c r="A26" s="121" t="s">
        <v>106</v>
      </c>
      <c r="B26" s="21">
        <v>1062</v>
      </c>
      <c r="C26" s="21">
        <v>142</v>
      </c>
      <c r="D26" s="21">
        <v>111</v>
      </c>
      <c r="E26" s="27">
        <v>78.2</v>
      </c>
      <c r="F26" s="21">
        <v>108</v>
      </c>
      <c r="G26" s="21">
        <v>20</v>
      </c>
      <c r="H26" s="27">
        <v>1.9</v>
      </c>
      <c r="I26" s="21">
        <v>1096</v>
      </c>
      <c r="J26" s="125" t="s">
        <v>146</v>
      </c>
      <c r="K26" s="42"/>
      <c r="L26" s="42"/>
    </row>
    <row r="27" spans="1:12" ht="15.75" x14ac:dyDescent="0.25">
      <c r="A27" s="121" t="s">
        <v>107</v>
      </c>
      <c r="B27" s="21">
        <v>1132</v>
      </c>
      <c r="C27" s="21">
        <v>97</v>
      </c>
      <c r="D27" s="21">
        <v>71</v>
      </c>
      <c r="E27" s="27">
        <v>73.2</v>
      </c>
      <c r="F27" s="21">
        <v>87</v>
      </c>
      <c r="G27" s="21">
        <v>23</v>
      </c>
      <c r="H27" s="27">
        <v>2</v>
      </c>
      <c r="I27" s="21">
        <v>1142</v>
      </c>
      <c r="J27" s="125" t="s">
        <v>147</v>
      </c>
      <c r="K27" s="42"/>
      <c r="L27" s="42"/>
    </row>
    <row r="28" spans="1:12" ht="15.75" x14ac:dyDescent="0.25">
      <c r="A28" s="121" t="s">
        <v>108</v>
      </c>
      <c r="B28" s="21">
        <v>153</v>
      </c>
      <c r="C28" s="21">
        <v>6</v>
      </c>
      <c r="D28" s="21">
        <v>5</v>
      </c>
      <c r="E28" s="27">
        <v>83.3</v>
      </c>
      <c r="F28" s="21">
        <v>1</v>
      </c>
      <c r="G28" s="21">
        <v>1</v>
      </c>
      <c r="H28" s="27">
        <v>0.7</v>
      </c>
      <c r="I28" s="21">
        <v>158</v>
      </c>
      <c r="J28" s="125" t="s">
        <v>148</v>
      </c>
      <c r="K28" s="42"/>
      <c r="L28" s="42"/>
    </row>
    <row r="29" spans="1:12" ht="15.75" x14ac:dyDescent="0.25">
      <c r="A29" s="121" t="s">
        <v>109</v>
      </c>
      <c r="B29" s="21">
        <v>1054</v>
      </c>
      <c r="C29" s="21">
        <v>122</v>
      </c>
      <c r="D29" s="21">
        <v>98</v>
      </c>
      <c r="E29" s="27">
        <v>80.3</v>
      </c>
      <c r="F29" s="21">
        <v>100</v>
      </c>
      <c r="G29" s="21">
        <v>34</v>
      </c>
      <c r="H29" s="27">
        <v>3.2</v>
      </c>
      <c r="I29" s="21">
        <v>1076</v>
      </c>
      <c r="J29" s="125" t="s">
        <v>149</v>
      </c>
      <c r="K29" s="42"/>
      <c r="L29" s="42"/>
    </row>
    <row r="30" spans="1:12" ht="15.75" x14ac:dyDescent="0.25">
      <c r="A30" s="126" t="s">
        <v>110</v>
      </c>
      <c r="B30" s="117">
        <v>257</v>
      </c>
      <c r="C30" s="117">
        <v>24</v>
      </c>
      <c r="D30" s="117">
        <v>18</v>
      </c>
      <c r="E30" s="141">
        <v>75</v>
      </c>
      <c r="F30" s="117">
        <v>46</v>
      </c>
      <c r="G30" s="117">
        <v>2</v>
      </c>
      <c r="H30" s="141">
        <v>0.8</v>
      </c>
      <c r="I30" s="117">
        <v>235</v>
      </c>
      <c r="J30" s="129" t="s">
        <v>150</v>
      </c>
      <c r="K30" s="42"/>
      <c r="L30" s="42"/>
    </row>
    <row r="31" spans="1:12" ht="15.75" x14ac:dyDescent="0.25">
      <c r="A31" s="10"/>
    </row>
    <row r="32" spans="1:12" ht="53.25" customHeight="1" x14ac:dyDescent="0.25">
      <c r="A32" s="187" t="s">
        <v>280</v>
      </c>
      <c r="B32" s="187"/>
      <c r="C32" s="187"/>
      <c r="D32" s="187"/>
      <c r="E32" s="187"/>
      <c r="F32" s="187"/>
      <c r="G32" s="187"/>
      <c r="H32" s="187"/>
    </row>
  </sheetData>
  <mergeCells count="9">
    <mergeCell ref="A32:H32"/>
    <mergeCell ref="A1:J1"/>
    <mergeCell ref="A2:J2"/>
    <mergeCell ref="B3:B4"/>
    <mergeCell ref="A3:A4"/>
    <mergeCell ref="C3:E3"/>
    <mergeCell ref="F3:H3"/>
    <mergeCell ref="I3:I4"/>
    <mergeCell ref="J3:J4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80" fitToWidth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opLeftCell="A16" zoomScaleNormal="100" workbookViewId="0">
      <selection activeCell="A33" sqref="A33:J33"/>
    </sheetView>
  </sheetViews>
  <sheetFormatPr defaultRowHeight="15" x14ac:dyDescent="0.25"/>
  <cols>
    <col min="1" max="1" width="21.5703125" style="3" customWidth="1"/>
    <col min="2" max="2" width="10.28515625" style="3" customWidth="1"/>
    <col min="3" max="3" width="16.42578125" style="3" customWidth="1"/>
    <col min="4" max="4" width="10.28515625" style="3" customWidth="1"/>
    <col min="5" max="5" width="14.85546875" style="3" customWidth="1"/>
    <col min="6" max="6" width="10.28515625" style="3" customWidth="1"/>
    <col min="7" max="7" width="15" style="3" customWidth="1"/>
    <col min="8" max="8" width="10.28515625" style="3" customWidth="1"/>
    <col min="9" max="9" width="15.42578125" style="3" customWidth="1"/>
    <col min="10" max="10" width="25.7109375" style="3" customWidth="1"/>
    <col min="11" max="16384" width="9.140625" style="3"/>
  </cols>
  <sheetData>
    <row r="1" spans="1:18" ht="43.5" customHeight="1" x14ac:dyDescent="0.25">
      <c r="A1" s="203" t="s">
        <v>320</v>
      </c>
      <c r="B1" s="203"/>
      <c r="C1" s="203"/>
      <c r="D1" s="203"/>
      <c r="E1" s="203"/>
      <c r="F1" s="203"/>
      <c r="G1" s="203"/>
      <c r="H1" s="203"/>
      <c r="I1" s="203"/>
      <c r="J1" s="203"/>
    </row>
    <row r="2" spans="1:18" ht="14.25" customHeight="1" x14ac:dyDescent="0.25">
      <c r="A2" s="215" t="s">
        <v>354</v>
      </c>
      <c r="B2" s="215"/>
      <c r="C2" s="215"/>
      <c r="D2" s="215"/>
      <c r="E2" s="215"/>
      <c r="F2" s="215"/>
      <c r="G2" s="215"/>
      <c r="H2" s="215"/>
      <c r="I2" s="215"/>
      <c r="J2" s="215"/>
      <c r="K2" s="16"/>
      <c r="L2" s="16"/>
      <c r="M2" s="16"/>
      <c r="N2" s="16"/>
      <c r="O2" s="16"/>
      <c r="P2" s="16"/>
      <c r="Q2" s="16"/>
      <c r="R2" s="16"/>
    </row>
    <row r="3" spans="1:18" ht="26.25" customHeight="1" x14ac:dyDescent="0.25">
      <c r="A3" s="240"/>
      <c r="B3" s="192" t="s">
        <v>300</v>
      </c>
      <c r="C3" s="188"/>
      <c r="D3" s="188" t="s">
        <v>321</v>
      </c>
      <c r="E3" s="188"/>
      <c r="F3" s="188"/>
      <c r="G3" s="188"/>
      <c r="H3" s="188" t="s">
        <v>322</v>
      </c>
      <c r="I3" s="191"/>
      <c r="J3" s="240"/>
    </row>
    <row r="4" spans="1:18" ht="54" customHeight="1" x14ac:dyDescent="0.25">
      <c r="A4" s="240"/>
      <c r="B4" s="192"/>
      <c r="C4" s="188"/>
      <c r="D4" s="188" t="s">
        <v>302</v>
      </c>
      <c r="E4" s="188"/>
      <c r="F4" s="188" t="s">
        <v>303</v>
      </c>
      <c r="G4" s="188"/>
      <c r="H4" s="188"/>
      <c r="I4" s="191"/>
      <c r="J4" s="240"/>
    </row>
    <row r="5" spans="1:18" ht="119.25" customHeight="1" x14ac:dyDescent="0.25">
      <c r="A5" s="240"/>
      <c r="B5" s="139" t="s">
        <v>304</v>
      </c>
      <c r="C5" s="79" t="s">
        <v>305</v>
      </c>
      <c r="D5" s="80" t="s">
        <v>304</v>
      </c>
      <c r="E5" s="79" t="s">
        <v>305</v>
      </c>
      <c r="F5" s="80" t="s">
        <v>304</v>
      </c>
      <c r="G5" s="79" t="s">
        <v>305</v>
      </c>
      <c r="H5" s="80" t="s">
        <v>304</v>
      </c>
      <c r="I5" s="123" t="s">
        <v>305</v>
      </c>
      <c r="J5" s="240"/>
    </row>
    <row r="6" spans="1:18" ht="15.75" x14ac:dyDescent="0.25">
      <c r="A6" s="120" t="s">
        <v>87</v>
      </c>
      <c r="B6" s="52">
        <v>37248</v>
      </c>
      <c r="C6" s="53">
        <v>105.8</v>
      </c>
      <c r="D6" s="52">
        <v>35415</v>
      </c>
      <c r="E6" s="51">
        <v>106.2</v>
      </c>
      <c r="F6" s="52">
        <v>1833</v>
      </c>
      <c r="G6" s="51">
        <v>98.8</v>
      </c>
      <c r="H6" s="52">
        <v>35635</v>
      </c>
      <c r="I6" s="51">
        <v>105.6</v>
      </c>
      <c r="J6" s="124" t="s">
        <v>125</v>
      </c>
    </row>
    <row r="7" spans="1:18" ht="15.75" x14ac:dyDescent="0.25">
      <c r="A7" s="121" t="s">
        <v>88</v>
      </c>
      <c r="B7" s="21">
        <v>2724</v>
      </c>
      <c r="C7" s="25">
        <v>105.7</v>
      </c>
      <c r="D7" s="21">
        <v>2600</v>
      </c>
      <c r="E7" s="24">
        <v>106.2</v>
      </c>
      <c r="F7" s="21">
        <v>124</v>
      </c>
      <c r="G7" s="24">
        <v>96.1</v>
      </c>
      <c r="H7" s="21">
        <v>2601</v>
      </c>
      <c r="I7" s="24">
        <v>105.4</v>
      </c>
      <c r="J7" s="125" t="s">
        <v>126</v>
      </c>
    </row>
    <row r="8" spans="1:18" ht="15.75" x14ac:dyDescent="0.25">
      <c r="A8" s="121" t="s">
        <v>89</v>
      </c>
      <c r="B8" s="21">
        <v>621</v>
      </c>
      <c r="C8" s="25">
        <v>107.3</v>
      </c>
      <c r="D8" s="21">
        <v>585</v>
      </c>
      <c r="E8" s="24">
        <v>108.5</v>
      </c>
      <c r="F8" s="21">
        <v>36</v>
      </c>
      <c r="G8" s="24">
        <v>90</v>
      </c>
      <c r="H8" s="21">
        <v>586</v>
      </c>
      <c r="I8" s="24">
        <v>107.3</v>
      </c>
      <c r="J8" s="125" t="s">
        <v>127</v>
      </c>
    </row>
    <row r="9" spans="1:18" ht="15.75" x14ac:dyDescent="0.25">
      <c r="A9" s="121" t="s">
        <v>90</v>
      </c>
      <c r="B9" s="21">
        <v>3976</v>
      </c>
      <c r="C9" s="25">
        <v>104.1</v>
      </c>
      <c r="D9" s="21">
        <v>3795</v>
      </c>
      <c r="E9" s="24">
        <v>104.3</v>
      </c>
      <c r="F9" s="21">
        <v>181</v>
      </c>
      <c r="G9" s="24">
        <v>100.6</v>
      </c>
      <c r="H9" s="21">
        <v>3862</v>
      </c>
      <c r="I9" s="24">
        <v>104</v>
      </c>
      <c r="J9" s="125" t="s">
        <v>128</v>
      </c>
    </row>
    <row r="10" spans="1:18" ht="15.75" x14ac:dyDescent="0.25">
      <c r="A10" s="121" t="s">
        <v>111</v>
      </c>
      <c r="B10" s="21">
        <v>925</v>
      </c>
      <c r="C10" s="25">
        <v>103.8</v>
      </c>
      <c r="D10" s="21">
        <v>851</v>
      </c>
      <c r="E10" s="24">
        <v>104.4</v>
      </c>
      <c r="F10" s="21">
        <v>74</v>
      </c>
      <c r="G10" s="24">
        <v>97.4</v>
      </c>
      <c r="H10" s="21">
        <v>878</v>
      </c>
      <c r="I10" s="24">
        <v>103.7</v>
      </c>
      <c r="J10" s="125" t="s">
        <v>129</v>
      </c>
    </row>
    <row r="11" spans="1:18" ht="15.75" x14ac:dyDescent="0.25">
      <c r="A11" s="121" t="s">
        <v>91</v>
      </c>
      <c r="B11" s="21">
        <v>689</v>
      </c>
      <c r="C11" s="25">
        <v>103.5</v>
      </c>
      <c r="D11" s="21">
        <v>658</v>
      </c>
      <c r="E11" s="24">
        <v>103.9</v>
      </c>
      <c r="F11" s="21">
        <v>31</v>
      </c>
      <c r="G11" s="24">
        <v>93.9</v>
      </c>
      <c r="H11" s="21">
        <v>650</v>
      </c>
      <c r="I11" s="24">
        <v>103.8</v>
      </c>
      <c r="J11" s="125" t="s">
        <v>130</v>
      </c>
    </row>
    <row r="12" spans="1:18" ht="15.75" x14ac:dyDescent="0.25">
      <c r="A12" s="121" t="s">
        <v>92</v>
      </c>
      <c r="B12" s="21">
        <v>217</v>
      </c>
      <c r="C12" s="25">
        <v>130.69999999999999</v>
      </c>
      <c r="D12" s="21">
        <v>210</v>
      </c>
      <c r="E12" s="24">
        <v>132.1</v>
      </c>
      <c r="F12" s="21">
        <v>7</v>
      </c>
      <c r="G12" s="24">
        <v>100</v>
      </c>
      <c r="H12" s="21">
        <v>206</v>
      </c>
      <c r="I12" s="24">
        <v>132.9</v>
      </c>
      <c r="J12" s="125" t="s">
        <v>131</v>
      </c>
    </row>
    <row r="13" spans="1:18" ht="15.75" x14ac:dyDescent="0.25">
      <c r="A13" s="121" t="s">
        <v>93</v>
      </c>
      <c r="B13" s="21">
        <v>2492</v>
      </c>
      <c r="C13" s="25">
        <v>103.9</v>
      </c>
      <c r="D13" s="21">
        <v>2392</v>
      </c>
      <c r="E13" s="24">
        <v>103.6</v>
      </c>
      <c r="F13" s="21">
        <v>100</v>
      </c>
      <c r="G13" s="24">
        <v>112.4</v>
      </c>
      <c r="H13" s="21">
        <v>2403</v>
      </c>
      <c r="I13" s="24">
        <v>103.9</v>
      </c>
      <c r="J13" s="125" t="s">
        <v>132</v>
      </c>
    </row>
    <row r="14" spans="1:18" ht="15.75" x14ac:dyDescent="0.25">
      <c r="A14" s="121" t="s">
        <v>94</v>
      </c>
      <c r="B14" s="21">
        <v>351</v>
      </c>
      <c r="C14" s="25">
        <v>110.7</v>
      </c>
      <c r="D14" s="21">
        <v>332</v>
      </c>
      <c r="E14" s="24">
        <v>112.2</v>
      </c>
      <c r="F14" s="21">
        <v>19</v>
      </c>
      <c r="G14" s="24">
        <v>90.5</v>
      </c>
      <c r="H14" s="21">
        <v>333</v>
      </c>
      <c r="I14" s="24">
        <v>109.2</v>
      </c>
      <c r="J14" s="125" t="s">
        <v>133</v>
      </c>
    </row>
    <row r="15" spans="1:18" ht="15.75" x14ac:dyDescent="0.25">
      <c r="A15" s="121" t="s">
        <v>95</v>
      </c>
      <c r="B15" s="21">
        <v>1524</v>
      </c>
      <c r="C15" s="25">
        <v>103</v>
      </c>
      <c r="D15" s="21">
        <v>1472</v>
      </c>
      <c r="E15" s="24">
        <v>103.2</v>
      </c>
      <c r="F15" s="21">
        <v>52</v>
      </c>
      <c r="G15" s="24">
        <v>98.1</v>
      </c>
      <c r="H15" s="21">
        <v>1453</v>
      </c>
      <c r="I15" s="24">
        <v>103</v>
      </c>
      <c r="J15" s="125" t="s">
        <v>134</v>
      </c>
    </row>
    <row r="16" spans="1:18" ht="15.75" x14ac:dyDescent="0.25">
      <c r="A16" s="121" t="s">
        <v>96</v>
      </c>
      <c r="B16" s="21">
        <v>3819</v>
      </c>
      <c r="C16" s="25">
        <v>106.4</v>
      </c>
      <c r="D16" s="21">
        <v>3636</v>
      </c>
      <c r="E16" s="24">
        <v>106.8</v>
      </c>
      <c r="F16" s="21">
        <v>183</v>
      </c>
      <c r="G16" s="24">
        <v>98.9</v>
      </c>
      <c r="H16" s="21">
        <v>3623</v>
      </c>
      <c r="I16" s="24">
        <v>106.2</v>
      </c>
      <c r="J16" s="125" t="s">
        <v>135</v>
      </c>
    </row>
    <row r="17" spans="1:10" ht="15.75" x14ac:dyDescent="0.25">
      <c r="A17" s="121" t="s">
        <v>112</v>
      </c>
      <c r="B17" s="21">
        <v>1616</v>
      </c>
      <c r="C17" s="25">
        <v>105.6</v>
      </c>
      <c r="D17" s="21">
        <v>1521</v>
      </c>
      <c r="E17" s="24">
        <v>106.4</v>
      </c>
      <c r="F17" s="21">
        <v>95</v>
      </c>
      <c r="G17" s="24">
        <v>95</v>
      </c>
      <c r="H17" s="21">
        <v>1570</v>
      </c>
      <c r="I17" s="24">
        <v>105.2</v>
      </c>
      <c r="J17" s="125" t="s">
        <v>136</v>
      </c>
    </row>
    <row r="18" spans="1:10" ht="15.75" x14ac:dyDescent="0.25">
      <c r="A18" s="121" t="s">
        <v>97</v>
      </c>
      <c r="B18" s="21">
        <v>914</v>
      </c>
      <c r="C18" s="25">
        <v>104.1</v>
      </c>
      <c r="D18" s="21">
        <v>880</v>
      </c>
      <c r="E18" s="24">
        <v>104.8</v>
      </c>
      <c r="F18" s="21">
        <v>34</v>
      </c>
      <c r="G18" s="24">
        <v>89.5</v>
      </c>
      <c r="H18" s="21">
        <v>888</v>
      </c>
      <c r="I18" s="24">
        <v>103.9</v>
      </c>
      <c r="J18" s="125" t="s">
        <v>137</v>
      </c>
    </row>
    <row r="19" spans="1:10" ht="15.75" x14ac:dyDescent="0.25">
      <c r="A19" s="121" t="s">
        <v>98</v>
      </c>
      <c r="B19" s="21">
        <v>2331</v>
      </c>
      <c r="C19" s="25">
        <v>104.3</v>
      </c>
      <c r="D19" s="21">
        <v>2204</v>
      </c>
      <c r="E19" s="24">
        <v>104.5</v>
      </c>
      <c r="F19" s="21">
        <v>127</v>
      </c>
      <c r="G19" s="24">
        <v>102.4</v>
      </c>
      <c r="H19" s="21">
        <v>2252</v>
      </c>
      <c r="I19" s="24">
        <v>104.4</v>
      </c>
      <c r="J19" s="125" t="s">
        <v>138</v>
      </c>
    </row>
    <row r="20" spans="1:10" ht="15.75" x14ac:dyDescent="0.25">
      <c r="A20" s="121" t="s">
        <v>99</v>
      </c>
      <c r="B20" s="21">
        <v>2471</v>
      </c>
      <c r="C20" s="25">
        <v>107.3</v>
      </c>
      <c r="D20" s="21">
        <v>2353</v>
      </c>
      <c r="E20" s="24">
        <v>107.7</v>
      </c>
      <c r="F20" s="21">
        <v>118</v>
      </c>
      <c r="G20" s="24">
        <v>100.9</v>
      </c>
      <c r="H20" s="21">
        <v>2340</v>
      </c>
      <c r="I20" s="24">
        <v>107.1</v>
      </c>
      <c r="J20" s="125" t="s">
        <v>139</v>
      </c>
    </row>
    <row r="21" spans="1:10" ht="15.75" x14ac:dyDescent="0.25">
      <c r="A21" s="121" t="s">
        <v>100</v>
      </c>
      <c r="B21" s="21">
        <v>2469</v>
      </c>
      <c r="C21" s="25">
        <v>108.9</v>
      </c>
      <c r="D21" s="21">
        <v>2389</v>
      </c>
      <c r="E21" s="24">
        <v>109.4</v>
      </c>
      <c r="F21" s="21">
        <v>80</v>
      </c>
      <c r="G21" s="24">
        <v>96.4</v>
      </c>
      <c r="H21" s="21">
        <v>2390</v>
      </c>
      <c r="I21" s="24">
        <v>108.9</v>
      </c>
      <c r="J21" s="125" t="s">
        <v>140</v>
      </c>
    </row>
    <row r="22" spans="1:10" ht="15.75" x14ac:dyDescent="0.25">
      <c r="A22" s="121" t="s">
        <v>101</v>
      </c>
      <c r="B22" s="21">
        <v>358</v>
      </c>
      <c r="C22" s="25">
        <v>106.2</v>
      </c>
      <c r="D22" s="21">
        <v>340</v>
      </c>
      <c r="E22" s="24">
        <v>105.9</v>
      </c>
      <c r="F22" s="21">
        <v>18</v>
      </c>
      <c r="G22" s="24">
        <v>112.5</v>
      </c>
      <c r="H22" s="21">
        <v>336</v>
      </c>
      <c r="I22" s="24">
        <v>104.3</v>
      </c>
      <c r="J22" s="125" t="s">
        <v>141</v>
      </c>
    </row>
    <row r="23" spans="1:10" ht="15.75" x14ac:dyDescent="0.25">
      <c r="A23" s="121" t="s">
        <v>102</v>
      </c>
      <c r="B23" s="21">
        <v>1158</v>
      </c>
      <c r="C23" s="25">
        <v>106</v>
      </c>
      <c r="D23" s="21">
        <v>1105</v>
      </c>
      <c r="E23" s="24">
        <v>106.1</v>
      </c>
      <c r="F23" s="21">
        <v>53</v>
      </c>
      <c r="G23" s="24">
        <v>103.9</v>
      </c>
      <c r="H23" s="21">
        <v>1114</v>
      </c>
      <c r="I23" s="24">
        <v>105.8</v>
      </c>
      <c r="J23" s="125" t="s">
        <v>142</v>
      </c>
    </row>
    <row r="24" spans="1:10" ht="15.75" x14ac:dyDescent="0.25">
      <c r="A24" s="121" t="s">
        <v>103</v>
      </c>
      <c r="B24" s="21">
        <v>619</v>
      </c>
      <c r="C24" s="25">
        <v>102.5</v>
      </c>
      <c r="D24" s="21">
        <v>602</v>
      </c>
      <c r="E24" s="24">
        <v>102.6</v>
      </c>
      <c r="F24" s="21">
        <v>17</v>
      </c>
      <c r="G24" s="24">
        <v>100</v>
      </c>
      <c r="H24" s="21">
        <v>602</v>
      </c>
      <c r="I24" s="24">
        <v>101.9</v>
      </c>
      <c r="J24" s="125" t="s">
        <v>143</v>
      </c>
    </row>
    <row r="25" spans="1:10" ht="15.75" x14ac:dyDescent="0.25">
      <c r="A25" s="121" t="s">
        <v>104</v>
      </c>
      <c r="B25" s="21">
        <v>2182</v>
      </c>
      <c r="C25" s="25">
        <v>102.3</v>
      </c>
      <c r="D25" s="21">
        <v>2008</v>
      </c>
      <c r="E25" s="24">
        <v>103.2</v>
      </c>
      <c r="F25" s="21">
        <v>174</v>
      </c>
      <c r="G25" s="24">
        <v>93.5</v>
      </c>
      <c r="H25" s="21">
        <v>2056</v>
      </c>
      <c r="I25" s="24">
        <v>102.4</v>
      </c>
      <c r="J25" s="125" t="s">
        <v>144</v>
      </c>
    </row>
    <row r="26" spans="1:10" ht="15.75" x14ac:dyDescent="0.25">
      <c r="A26" s="121" t="s">
        <v>105</v>
      </c>
      <c r="B26" s="21">
        <v>1961</v>
      </c>
      <c r="C26" s="25">
        <v>106.8</v>
      </c>
      <c r="D26" s="21">
        <v>1865</v>
      </c>
      <c r="E26" s="24">
        <v>106.8</v>
      </c>
      <c r="F26" s="21">
        <v>96</v>
      </c>
      <c r="G26" s="24">
        <v>107.9</v>
      </c>
      <c r="H26" s="21">
        <v>1888</v>
      </c>
      <c r="I26" s="24">
        <v>106.8</v>
      </c>
      <c r="J26" s="125" t="s">
        <v>145</v>
      </c>
    </row>
    <row r="27" spans="1:10" ht="15.75" x14ac:dyDescent="0.25">
      <c r="A27" s="121" t="s">
        <v>106</v>
      </c>
      <c r="B27" s="21">
        <v>1200</v>
      </c>
      <c r="C27" s="25">
        <v>110.9</v>
      </c>
      <c r="D27" s="21">
        <v>1135</v>
      </c>
      <c r="E27" s="24">
        <v>111.8</v>
      </c>
      <c r="F27" s="21">
        <v>65</v>
      </c>
      <c r="G27" s="24">
        <v>97</v>
      </c>
      <c r="H27" s="21">
        <v>1118</v>
      </c>
      <c r="I27" s="24">
        <v>110.8</v>
      </c>
      <c r="J27" s="125" t="s">
        <v>146</v>
      </c>
    </row>
    <row r="28" spans="1:10" ht="15.75" x14ac:dyDescent="0.25">
      <c r="A28" s="121" t="s">
        <v>107</v>
      </c>
      <c r="B28" s="21">
        <v>1418</v>
      </c>
      <c r="C28" s="25">
        <v>109.8</v>
      </c>
      <c r="D28" s="21">
        <v>1332</v>
      </c>
      <c r="E28" s="24">
        <v>110.5</v>
      </c>
      <c r="F28" s="21">
        <v>86</v>
      </c>
      <c r="G28" s="24">
        <v>98.9</v>
      </c>
      <c r="H28" s="21">
        <v>1347</v>
      </c>
      <c r="I28" s="24">
        <v>109.4</v>
      </c>
      <c r="J28" s="125" t="s">
        <v>147</v>
      </c>
    </row>
    <row r="29" spans="1:10" ht="15.75" x14ac:dyDescent="0.25">
      <c r="A29" s="121" t="s">
        <v>108</v>
      </c>
      <c r="B29" s="21">
        <v>363</v>
      </c>
      <c r="C29" s="25">
        <v>100.6</v>
      </c>
      <c r="D29" s="21">
        <v>332</v>
      </c>
      <c r="E29" s="24">
        <v>100.6</v>
      </c>
      <c r="F29" s="21">
        <v>31</v>
      </c>
      <c r="G29" s="24">
        <v>100</v>
      </c>
      <c r="H29" s="21">
        <v>338</v>
      </c>
      <c r="I29" s="24">
        <v>100.3</v>
      </c>
      <c r="J29" s="125" t="s">
        <v>148</v>
      </c>
    </row>
    <row r="30" spans="1:10" ht="15.75" x14ac:dyDescent="0.25">
      <c r="A30" s="121" t="s">
        <v>109</v>
      </c>
      <c r="B30" s="21">
        <v>849</v>
      </c>
      <c r="C30" s="25">
        <v>108.4</v>
      </c>
      <c r="D30" s="21">
        <v>817</v>
      </c>
      <c r="E30" s="24">
        <v>109.5</v>
      </c>
      <c r="F30" s="21">
        <v>32</v>
      </c>
      <c r="G30" s="24">
        <v>86.5</v>
      </c>
      <c r="H30" s="21">
        <v>800</v>
      </c>
      <c r="I30" s="24">
        <v>108.8</v>
      </c>
      <c r="J30" s="125" t="s">
        <v>149</v>
      </c>
    </row>
    <row r="31" spans="1:10" ht="18.75" x14ac:dyDescent="0.25">
      <c r="A31" s="126" t="s">
        <v>110</v>
      </c>
      <c r="B31" s="184" t="s">
        <v>447</v>
      </c>
      <c r="C31" s="184" t="s">
        <v>447</v>
      </c>
      <c r="D31" s="184" t="s">
        <v>447</v>
      </c>
      <c r="E31" s="184" t="s">
        <v>447</v>
      </c>
      <c r="F31" s="185" t="s">
        <v>225</v>
      </c>
      <c r="G31" s="185" t="s">
        <v>225</v>
      </c>
      <c r="H31" s="184" t="s">
        <v>447</v>
      </c>
      <c r="I31" s="184" t="s">
        <v>447</v>
      </c>
      <c r="J31" s="129" t="s">
        <v>150</v>
      </c>
    </row>
    <row r="32" spans="1:10" ht="15.75" x14ac:dyDescent="0.25">
      <c r="A32" s="10"/>
      <c r="B32" s="42"/>
      <c r="C32" s="45"/>
      <c r="D32" s="42"/>
      <c r="E32" s="45"/>
      <c r="F32" s="42"/>
      <c r="G32" s="45"/>
      <c r="H32" s="42"/>
      <c r="I32" s="45"/>
      <c r="J32" s="10"/>
    </row>
    <row r="33" spans="1:11" ht="52.5" customHeight="1" x14ac:dyDescent="0.25">
      <c r="A33" s="249" t="s">
        <v>280</v>
      </c>
      <c r="B33" s="249"/>
      <c r="C33" s="249"/>
      <c r="D33" s="249"/>
      <c r="E33" s="249"/>
      <c r="F33" s="249"/>
      <c r="G33" s="249"/>
      <c r="H33" s="249"/>
      <c r="I33" s="249"/>
      <c r="J33" s="249"/>
    </row>
    <row r="34" spans="1:11" ht="37.5" customHeight="1" x14ac:dyDescent="0.25">
      <c r="A34" s="207" t="s">
        <v>448</v>
      </c>
      <c r="B34" s="208"/>
      <c r="C34" s="208"/>
      <c r="D34" s="208"/>
      <c r="E34" s="208"/>
      <c r="F34" s="208"/>
      <c r="G34" s="208"/>
      <c r="H34" s="208"/>
      <c r="I34" s="208"/>
      <c r="J34" s="208"/>
      <c r="K34" s="208"/>
    </row>
  </sheetData>
  <mergeCells count="11">
    <mergeCell ref="A34:K34"/>
    <mergeCell ref="A33:J33"/>
    <mergeCell ref="A1:J1"/>
    <mergeCell ref="J3:J5"/>
    <mergeCell ref="A2:J2"/>
    <mergeCell ref="A3:A5"/>
    <mergeCell ref="D3:G3"/>
    <mergeCell ref="H3:I4"/>
    <mergeCell ref="D4:E4"/>
    <mergeCell ref="F4:G4"/>
    <mergeCell ref="B3:C4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1" fitToWidth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Normal="100" workbookViewId="0">
      <selection sqref="A1:F1"/>
    </sheetView>
  </sheetViews>
  <sheetFormatPr defaultRowHeight="15" x14ac:dyDescent="0.25"/>
  <cols>
    <col min="1" max="1" width="25.28515625" style="3" customWidth="1"/>
    <col min="2" max="5" width="14.7109375" style="3" customWidth="1"/>
    <col min="6" max="6" width="25.7109375" style="3" customWidth="1"/>
    <col min="7" max="16384" width="9.140625" style="3"/>
  </cols>
  <sheetData>
    <row r="1" spans="1:10" ht="71.25" customHeight="1" x14ac:dyDescent="0.25">
      <c r="A1" s="228" t="s">
        <v>428</v>
      </c>
      <c r="B1" s="228"/>
      <c r="C1" s="228"/>
      <c r="D1" s="228"/>
      <c r="E1" s="228"/>
      <c r="F1" s="228"/>
    </row>
    <row r="2" spans="1:10" ht="15.75" customHeight="1" x14ac:dyDescent="0.25">
      <c r="A2" s="215" t="s">
        <v>354</v>
      </c>
      <c r="B2" s="215"/>
      <c r="C2" s="215"/>
      <c r="D2" s="215"/>
      <c r="E2" s="215"/>
      <c r="F2" s="215"/>
      <c r="G2" s="16"/>
      <c r="H2" s="16"/>
      <c r="I2" s="16"/>
      <c r="J2" s="16"/>
    </row>
    <row r="3" spans="1:10" ht="60" customHeight="1" x14ac:dyDescent="0.25">
      <c r="A3" s="240"/>
      <c r="B3" s="256" t="s">
        <v>323</v>
      </c>
      <c r="C3" s="204"/>
      <c r="D3" s="188" t="s">
        <v>324</v>
      </c>
      <c r="E3" s="191"/>
      <c r="F3" s="240"/>
    </row>
    <row r="4" spans="1:10" ht="126" x14ac:dyDescent="0.25">
      <c r="A4" s="240"/>
      <c r="B4" s="139" t="s">
        <v>304</v>
      </c>
      <c r="C4" s="79" t="s">
        <v>305</v>
      </c>
      <c r="D4" s="80" t="s">
        <v>304</v>
      </c>
      <c r="E4" s="123" t="s">
        <v>305</v>
      </c>
      <c r="F4" s="240"/>
    </row>
    <row r="5" spans="1:10" ht="15.75" x14ac:dyDescent="0.25">
      <c r="A5" s="120" t="s">
        <v>87</v>
      </c>
      <c r="B5" s="52">
        <v>14245</v>
      </c>
      <c r="C5" s="57">
        <v>105.3</v>
      </c>
      <c r="D5" s="52">
        <v>9529</v>
      </c>
      <c r="E5" s="57">
        <v>102.9</v>
      </c>
      <c r="F5" s="124" t="s">
        <v>125</v>
      </c>
    </row>
    <row r="6" spans="1:10" ht="15.75" x14ac:dyDescent="0.25">
      <c r="A6" s="121" t="s">
        <v>88</v>
      </c>
      <c r="B6" s="21">
        <v>912</v>
      </c>
      <c r="C6" s="29">
        <v>102.1</v>
      </c>
      <c r="D6" s="21">
        <v>710</v>
      </c>
      <c r="E6" s="29">
        <v>96.3</v>
      </c>
      <c r="F6" s="125" t="s">
        <v>126</v>
      </c>
    </row>
    <row r="7" spans="1:10" ht="15.75" x14ac:dyDescent="0.25">
      <c r="A7" s="121" t="s">
        <v>89</v>
      </c>
      <c r="B7" s="21">
        <v>308</v>
      </c>
      <c r="C7" s="29">
        <v>112.8</v>
      </c>
      <c r="D7" s="21">
        <v>240</v>
      </c>
      <c r="E7" s="29">
        <v>108.1</v>
      </c>
      <c r="F7" s="125" t="s">
        <v>127</v>
      </c>
      <c r="I7" s="4"/>
    </row>
    <row r="8" spans="1:10" ht="15.75" x14ac:dyDescent="0.25">
      <c r="A8" s="121" t="s">
        <v>90</v>
      </c>
      <c r="B8" s="21">
        <v>1378</v>
      </c>
      <c r="C8" s="29">
        <v>102.5</v>
      </c>
      <c r="D8" s="21">
        <v>1152</v>
      </c>
      <c r="E8" s="29">
        <v>101.3</v>
      </c>
      <c r="F8" s="125" t="s">
        <v>128</v>
      </c>
    </row>
    <row r="9" spans="1:10" ht="15.75" x14ac:dyDescent="0.25">
      <c r="A9" s="121" t="s">
        <v>111</v>
      </c>
      <c r="B9" s="21">
        <v>423</v>
      </c>
      <c r="C9" s="29">
        <v>103.4</v>
      </c>
      <c r="D9" s="21">
        <v>221</v>
      </c>
      <c r="E9" s="29">
        <v>103.8</v>
      </c>
      <c r="F9" s="125" t="s">
        <v>129</v>
      </c>
    </row>
    <row r="10" spans="1:10" ht="15.75" x14ac:dyDescent="0.25">
      <c r="A10" s="121" t="s">
        <v>91</v>
      </c>
      <c r="B10" s="21">
        <v>274</v>
      </c>
      <c r="C10" s="29">
        <v>102.2</v>
      </c>
      <c r="D10" s="21">
        <v>235</v>
      </c>
      <c r="E10" s="29">
        <v>95.5</v>
      </c>
      <c r="F10" s="125" t="s">
        <v>130</v>
      </c>
    </row>
    <row r="11" spans="1:10" ht="15.75" x14ac:dyDescent="0.25">
      <c r="A11" s="121" t="s">
        <v>92</v>
      </c>
      <c r="B11" s="21">
        <v>38</v>
      </c>
      <c r="C11" s="29">
        <v>102.7</v>
      </c>
      <c r="D11" s="21">
        <v>62</v>
      </c>
      <c r="E11" s="29">
        <v>121.6</v>
      </c>
      <c r="F11" s="125" t="s">
        <v>131</v>
      </c>
    </row>
    <row r="12" spans="1:10" ht="15.75" x14ac:dyDescent="0.25">
      <c r="A12" s="121" t="s">
        <v>93</v>
      </c>
      <c r="B12" s="21">
        <v>974</v>
      </c>
      <c r="C12" s="29">
        <v>106</v>
      </c>
      <c r="D12" s="21">
        <v>639</v>
      </c>
      <c r="E12" s="29">
        <v>107.4</v>
      </c>
      <c r="F12" s="125" t="s">
        <v>132</v>
      </c>
    </row>
    <row r="13" spans="1:10" ht="15.75" x14ac:dyDescent="0.25">
      <c r="A13" s="121" t="s">
        <v>94</v>
      </c>
      <c r="B13" s="21">
        <v>136</v>
      </c>
      <c r="C13" s="29">
        <v>111.5</v>
      </c>
      <c r="D13" s="21">
        <v>140</v>
      </c>
      <c r="E13" s="29">
        <v>106.1</v>
      </c>
      <c r="F13" s="125" t="s">
        <v>133</v>
      </c>
    </row>
    <row r="14" spans="1:10" ht="15.75" x14ac:dyDescent="0.25">
      <c r="A14" s="121" t="s">
        <v>95</v>
      </c>
      <c r="B14" s="21">
        <v>626</v>
      </c>
      <c r="C14" s="29">
        <v>105.2</v>
      </c>
      <c r="D14" s="21">
        <v>356</v>
      </c>
      <c r="E14" s="29">
        <v>102</v>
      </c>
      <c r="F14" s="125" t="s">
        <v>134</v>
      </c>
    </row>
    <row r="15" spans="1:10" ht="15.75" x14ac:dyDescent="0.25">
      <c r="A15" s="121" t="s">
        <v>96</v>
      </c>
      <c r="B15" s="21">
        <v>1500</v>
      </c>
      <c r="C15" s="29">
        <v>106.8</v>
      </c>
      <c r="D15" s="21">
        <v>664</v>
      </c>
      <c r="E15" s="29">
        <v>100.3</v>
      </c>
      <c r="F15" s="125" t="s">
        <v>135</v>
      </c>
    </row>
    <row r="16" spans="1:10" ht="15.75" x14ac:dyDescent="0.25">
      <c r="A16" s="121" t="s">
        <v>112</v>
      </c>
      <c r="B16" s="21">
        <v>727</v>
      </c>
      <c r="C16" s="29">
        <v>109.5</v>
      </c>
      <c r="D16" s="21">
        <v>378</v>
      </c>
      <c r="E16" s="29">
        <v>101.1</v>
      </c>
      <c r="F16" s="125" t="s">
        <v>136</v>
      </c>
    </row>
    <row r="17" spans="1:8" ht="15.75" x14ac:dyDescent="0.25">
      <c r="A17" s="121" t="s">
        <v>97</v>
      </c>
      <c r="B17" s="21">
        <v>351</v>
      </c>
      <c r="C17" s="29">
        <v>102.9</v>
      </c>
      <c r="D17" s="21">
        <v>355</v>
      </c>
      <c r="E17" s="29">
        <v>101.7</v>
      </c>
      <c r="F17" s="125" t="s">
        <v>137</v>
      </c>
    </row>
    <row r="18" spans="1:8" ht="15.75" x14ac:dyDescent="0.25">
      <c r="A18" s="121" t="s">
        <v>98</v>
      </c>
      <c r="B18" s="21">
        <v>817</v>
      </c>
      <c r="C18" s="29">
        <v>103.2</v>
      </c>
      <c r="D18" s="21">
        <v>560</v>
      </c>
      <c r="E18" s="29">
        <v>106.9</v>
      </c>
      <c r="F18" s="125" t="s">
        <v>138</v>
      </c>
    </row>
    <row r="19" spans="1:8" ht="15.75" x14ac:dyDescent="0.25">
      <c r="A19" s="121" t="s">
        <v>99</v>
      </c>
      <c r="B19" s="21">
        <v>1073</v>
      </c>
      <c r="C19" s="29">
        <v>108.3</v>
      </c>
      <c r="D19" s="21">
        <v>706</v>
      </c>
      <c r="E19" s="29">
        <v>105.4</v>
      </c>
      <c r="F19" s="125" t="s">
        <v>139</v>
      </c>
    </row>
    <row r="20" spans="1:8" ht="15.75" x14ac:dyDescent="0.25">
      <c r="A20" s="121" t="s">
        <v>100</v>
      </c>
      <c r="B20" s="21">
        <v>763</v>
      </c>
      <c r="C20" s="29">
        <v>103.4</v>
      </c>
      <c r="D20" s="21">
        <v>473</v>
      </c>
      <c r="E20" s="29">
        <v>103.1</v>
      </c>
      <c r="F20" s="125" t="s">
        <v>140</v>
      </c>
    </row>
    <row r="21" spans="1:8" ht="15.75" x14ac:dyDescent="0.25">
      <c r="A21" s="121" t="s">
        <v>101</v>
      </c>
      <c r="B21" s="21">
        <v>210</v>
      </c>
      <c r="C21" s="29">
        <v>111.1</v>
      </c>
      <c r="D21" s="21">
        <v>112</v>
      </c>
      <c r="E21" s="29">
        <v>102.8</v>
      </c>
      <c r="F21" s="125" t="s">
        <v>141</v>
      </c>
    </row>
    <row r="22" spans="1:8" ht="15.75" x14ac:dyDescent="0.25">
      <c r="A22" s="121" t="s">
        <v>102</v>
      </c>
      <c r="B22" s="21">
        <v>540</v>
      </c>
      <c r="C22" s="29">
        <v>101.7</v>
      </c>
      <c r="D22" s="21">
        <v>356</v>
      </c>
      <c r="E22" s="29">
        <v>98.6</v>
      </c>
      <c r="F22" s="125" t="s">
        <v>142</v>
      </c>
    </row>
    <row r="23" spans="1:8" ht="15.75" x14ac:dyDescent="0.25">
      <c r="A23" s="121" t="s">
        <v>103</v>
      </c>
      <c r="B23" s="21">
        <v>243</v>
      </c>
      <c r="C23" s="29">
        <v>102.5</v>
      </c>
      <c r="D23" s="21">
        <v>166</v>
      </c>
      <c r="E23" s="29">
        <v>105.7</v>
      </c>
      <c r="F23" s="125" t="s">
        <v>143</v>
      </c>
    </row>
    <row r="24" spans="1:8" ht="15.75" x14ac:dyDescent="0.25">
      <c r="A24" s="121" t="s">
        <v>104</v>
      </c>
      <c r="B24" s="21">
        <v>860</v>
      </c>
      <c r="C24" s="29">
        <v>105</v>
      </c>
      <c r="D24" s="21">
        <v>508</v>
      </c>
      <c r="E24" s="29">
        <v>103.3</v>
      </c>
      <c r="F24" s="125" t="s">
        <v>144</v>
      </c>
    </row>
    <row r="25" spans="1:8" ht="15.75" x14ac:dyDescent="0.25">
      <c r="A25" s="121" t="s">
        <v>105</v>
      </c>
      <c r="B25" s="21">
        <v>574</v>
      </c>
      <c r="C25" s="29">
        <v>102.5</v>
      </c>
      <c r="D25" s="21">
        <v>486</v>
      </c>
      <c r="E25" s="29">
        <v>101</v>
      </c>
      <c r="F25" s="125" t="s">
        <v>145</v>
      </c>
    </row>
    <row r="26" spans="1:8" ht="15.75" x14ac:dyDescent="0.25">
      <c r="A26" s="121" t="s">
        <v>106</v>
      </c>
      <c r="B26" s="21">
        <v>505</v>
      </c>
      <c r="C26" s="29">
        <v>112.7</v>
      </c>
      <c r="D26" s="21">
        <v>337</v>
      </c>
      <c r="E26" s="29">
        <v>111.2</v>
      </c>
      <c r="F26" s="125" t="s">
        <v>146</v>
      </c>
    </row>
    <row r="27" spans="1:8" ht="15.75" x14ac:dyDescent="0.25">
      <c r="A27" s="121" t="s">
        <v>107</v>
      </c>
      <c r="B27" s="21">
        <v>499</v>
      </c>
      <c r="C27" s="29">
        <v>104</v>
      </c>
      <c r="D27" s="21">
        <v>322</v>
      </c>
      <c r="E27" s="29">
        <v>113</v>
      </c>
      <c r="F27" s="125" t="s">
        <v>147</v>
      </c>
    </row>
    <row r="28" spans="1:8" ht="15.75" x14ac:dyDescent="0.25">
      <c r="A28" s="121" t="s">
        <v>108</v>
      </c>
      <c r="B28" s="21">
        <v>68</v>
      </c>
      <c r="C28" s="29">
        <v>121.4</v>
      </c>
      <c r="D28" s="21">
        <v>106</v>
      </c>
      <c r="E28" s="29">
        <v>95.5</v>
      </c>
      <c r="F28" s="125" t="s">
        <v>148</v>
      </c>
    </row>
    <row r="29" spans="1:8" ht="15.75" x14ac:dyDescent="0.25">
      <c r="A29" s="121" t="s">
        <v>109</v>
      </c>
      <c r="B29" s="21">
        <v>446</v>
      </c>
      <c r="C29" s="29">
        <v>105.2</v>
      </c>
      <c r="D29" s="21">
        <v>245</v>
      </c>
      <c r="E29" s="29">
        <v>101.7</v>
      </c>
      <c r="F29" s="125" t="s">
        <v>149</v>
      </c>
    </row>
    <row r="30" spans="1:8" ht="15.75" x14ac:dyDescent="0.25">
      <c r="A30" s="126" t="s">
        <v>110</v>
      </c>
      <c r="B30" s="117" t="s">
        <v>225</v>
      </c>
      <c r="C30" s="117" t="s">
        <v>225</v>
      </c>
      <c r="D30" s="117" t="s">
        <v>225</v>
      </c>
      <c r="E30" s="117" t="s">
        <v>225</v>
      </c>
      <c r="F30" s="129" t="s">
        <v>150</v>
      </c>
    </row>
    <row r="31" spans="1:8" ht="15.75" x14ac:dyDescent="0.25">
      <c r="A31" s="10"/>
      <c r="B31" s="42"/>
      <c r="C31" s="45"/>
      <c r="D31" s="42"/>
      <c r="E31" s="45"/>
      <c r="F31" s="10"/>
    </row>
    <row r="32" spans="1:8" ht="54" customHeight="1" x14ac:dyDescent="0.25">
      <c r="A32" s="187" t="s">
        <v>280</v>
      </c>
      <c r="B32" s="187"/>
      <c r="C32" s="187"/>
      <c r="D32" s="187"/>
      <c r="E32" s="187"/>
      <c r="F32" s="187"/>
      <c r="G32" s="187"/>
      <c r="H32" s="187"/>
    </row>
  </sheetData>
  <mergeCells count="7">
    <mergeCell ref="A1:F1"/>
    <mergeCell ref="A2:F2"/>
    <mergeCell ref="A32:H32"/>
    <mergeCell ref="A3:A4"/>
    <mergeCell ref="B3:C3"/>
    <mergeCell ref="D3:E3"/>
    <mergeCell ref="F3:F4"/>
  </mergeCells>
  <pageMargins left="0.39370078740157483" right="0.39370078740157483" top="0.39370078740157483" bottom="0.39370078740157483" header="0.31496062992125984" footer="0.31496062992125984"/>
  <pageSetup paperSize="9" scale="73" fitToWidth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Normal="100" workbookViewId="0">
      <selection activeCell="J3" sqref="J3:J4"/>
    </sheetView>
  </sheetViews>
  <sheetFormatPr defaultRowHeight="15" x14ac:dyDescent="0.25"/>
  <cols>
    <col min="1" max="1" width="19.5703125" style="3" customWidth="1"/>
    <col min="2" max="2" width="9.140625" style="3"/>
    <col min="3" max="3" width="16.140625" style="3" customWidth="1"/>
    <col min="4" max="4" width="9.140625" style="3"/>
    <col min="5" max="5" width="15.28515625" style="3" customWidth="1"/>
    <col min="6" max="6" width="9.140625" style="3"/>
    <col min="7" max="7" width="14.42578125" style="3" customWidth="1"/>
    <col min="8" max="8" width="9.140625" style="3"/>
    <col min="9" max="9" width="16.28515625" style="3" customWidth="1"/>
    <col min="10" max="10" width="25.7109375" style="3" customWidth="1"/>
    <col min="11" max="16384" width="9.140625" style="3"/>
  </cols>
  <sheetData>
    <row r="1" spans="1:10" ht="50.25" customHeight="1" x14ac:dyDescent="0.25">
      <c r="A1" s="253" t="s">
        <v>429</v>
      </c>
      <c r="B1" s="253"/>
      <c r="C1" s="253"/>
      <c r="D1" s="253"/>
      <c r="E1" s="253"/>
      <c r="F1" s="253"/>
      <c r="G1" s="253"/>
      <c r="H1" s="253"/>
      <c r="I1" s="253"/>
      <c r="J1" s="253"/>
    </row>
    <row r="2" spans="1:10" ht="14.25" customHeight="1" x14ac:dyDescent="0.25">
      <c r="A2" s="215" t="s">
        <v>354</v>
      </c>
      <c r="B2" s="215"/>
      <c r="C2" s="215"/>
      <c r="D2" s="215"/>
      <c r="E2" s="215"/>
      <c r="F2" s="215"/>
      <c r="G2" s="215"/>
      <c r="H2" s="215"/>
      <c r="I2" s="215"/>
      <c r="J2" s="215"/>
    </row>
    <row r="3" spans="1:10" ht="31.5" customHeight="1" x14ac:dyDescent="0.25">
      <c r="A3" s="240"/>
      <c r="B3" s="192" t="s">
        <v>308</v>
      </c>
      <c r="C3" s="188"/>
      <c r="D3" s="188" t="s">
        <v>309</v>
      </c>
      <c r="E3" s="188"/>
      <c r="F3" s="188" t="s">
        <v>310</v>
      </c>
      <c r="G3" s="188"/>
      <c r="H3" s="188" t="s">
        <v>446</v>
      </c>
      <c r="I3" s="191"/>
      <c r="J3" s="240"/>
    </row>
    <row r="4" spans="1:10" ht="120" customHeight="1" x14ac:dyDescent="0.25">
      <c r="A4" s="240"/>
      <c r="B4" s="139" t="s">
        <v>304</v>
      </c>
      <c r="C4" s="79" t="s">
        <v>305</v>
      </c>
      <c r="D4" s="80" t="s">
        <v>304</v>
      </c>
      <c r="E4" s="79" t="s">
        <v>305</v>
      </c>
      <c r="F4" s="80" t="s">
        <v>304</v>
      </c>
      <c r="G4" s="79" t="s">
        <v>305</v>
      </c>
      <c r="H4" s="80" t="s">
        <v>304</v>
      </c>
      <c r="I4" s="123" t="s">
        <v>305</v>
      </c>
      <c r="J4" s="240"/>
    </row>
    <row r="5" spans="1:10" ht="15.75" x14ac:dyDescent="0.25">
      <c r="A5" s="142" t="s">
        <v>87</v>
      </c>
      <c r="B5" s="52">
        <v>16074</v>
      </c>
      <c r="C5" s="51">
        <v>108.1</v>
      </c>
      <c r="D5" s="52">
        <v>21477</v>
      </c>
      <c r="E5" s="51">
        <v>106.7</v>
      </c>
      <c r="F5" s="52">
        <v>34575</v>
      </c>
      <c r="G5" s="51">
        <v>104</v>
      </c>
      <c r="H5" s="52">
        <v>11400</v>
      </c>
      <c r="I5" s="51">
        <v>109.3</v>
      </c>
      <c r="J5" s="124" t="s">
        <v>125</v>
      </c>
    </row>
    <row r="6" spans="1:10" ht="15.75" x14ac:dyDescent="0.25">
      <c r="A6" s="91" t="s">
        <v>88</v>
      </c>
      <c r="B6" s="21">
        <v>1168</v>
      </c>
      <c r="C6" s="24">
        <v>109</v>
      </c>
      <c r="D6" s="21">
        <v>1236</v>
      </c>
      <c r="E6" s="24">
        <v>104.8</v>
      </c>
      <c r="F6" s="21">
        <v>3937</v>
      </c>
      <c r="G6" s="24">
        <v>99.8</v>
      </c>
      <c r="H6" s="21">
        <v>687</v>
      </c>
      <c r="I6" s="24">
        <v>102.8</v>
      </c>
      <c r="J6" s="125" t="s">
        <v>126</v>
      </c>
    </row>
    <row r="7" spans="1:10" ht="15.75" x14ac:dyDescent="0.25">
      <c r="A7" s="91" t="s">
        <v>89</v>
      </c>
      <c r="B7" s="21">
        <v>254</v>
      </c>
      <c r="C7" s="24">
        <v>103.7</v>
      </c>
      <c r="D7" s="21">
        <v>278</v>
      </c>
      <c r="E7" s="24">
        <v>103</v>
      </c>
      <c r="F7" s="21">
        <v>361</v>
      </c>
      <c r="G7" s="24">
        <v>102</v>
      </c>
      <c r="H7" s="21">
        <v>150</v>
      </c>
      <c r="I7" s="24">
        <v>107.9</v>
      </c>
      <c r="J7" s="125" t="s">
        <v>127</v>
      </c>
    </row>
    <row r="8" spans="1:10" ht="15.75" x14ac:dyDescent="0.25">
      <c r="A8" s="91" t="s">
        <v>90</v>
      </c>
      <c r="B8" s="21">
        <v>1815</v>
      </c>
      <c r="C8" s="24">
        <v>109.1</v>
      </c>
      <c r="D8" s="21">
        <v>2576</v>
      </c>
      <c r="E8" s="24">
        <v>104.4</v>
      </c>
      <c r="F8" s="21">
        <v>3773</v>
      </c>
      <c r="G8" s="24">
        <v>107.2</v>
      </c>
      <c r="H8" s="21">
        <v>1263</v>
      </c>
      <c r="I8" s="24">
        <v>107.9</v>
      </c>
      <c r="J8" s="125" t="s">
        <v>128</v>
      </c>
    </row>
    <row r="9" spans="1:10" ht="15.75" x14ac:dyDescent="0.25">
      <c r="A9" s="91" t="s">
        <v>111</v>
      </c>
      <c r="B9" s="21">
        <v>337</v>
      </c>
      <c r="C9" s="24">
        <v>107</v>
      </c>
      <c r="D9" s="21">
        <v>665</v>
      </c>
      <c r="E9" s="24">
        <v>105.9</v>
      </c>
      <c r="F9" s="21">
        <v>675</v>
      </c>
      <c r="G9" s="24">
        <v>98.8</v>
      </c>
      <c r="H9" s="21">
        <v>253</v>
      </c>
      <c r="I9" s="24">
        <v>106.3</v>
      </c>
      <c r="J9" s="125" t="s">
        <v>129</v>
      </c>
    </row>
    <row r="10" spans="1:10" ht="15.75" x14ac:dyDescent="0.25">
      <c r="A10" s="91" t="s">
        <v>91</v>
      </c>
      <c r="B10" s="21">
        <v>300</v>
      </c>
      <c r="C10" s="24">
        <v>103.8</v>
      </c>
      <c r="D10" s="21">
        <v>297</v>
      </c>
      <c r="E10" s="24">
        <v>104.2</v>
      </c>
      <c r="F10" s="21">
        <v>858</v>
      </c>
      <c r="G10" s="24">
        <v>102.6</v>
      </c>
      <c r="H10" s="21">
        <v>136</v>
      </c>
      <c r="I10" s="24">
        <v>109.7</v>
      </c>
      <c r="J10" s="125" t="s">
        <v>130</v>
      </c>
    </row>
    <row r="11" spans="1:10" ht="15.75" x14ac:dyDescent="0.25">
      <c r="A11" s="91" t="s">
        <v>92</v>
      </c>
      <c r="B11" s="21">
        <v>50</v>
      </c>
      <c r="C11" s="24">
        <v>116.3</v>
      </c>
      <c r="D11" s="21">
        <v>31</v>
      </c>
      <c r="E11" s="24">
        <v>103.3</v>
      </c>
      <c r="F11" s="21">
        <v>53</v>
      </c>
      <c r="G11" s="24">
        <v>182.8</v>
      </c>
      <c r="H11" s="21">
        <v>39</v>
      </c>
      <c r="I11" s="24">
        <v>162.5</v>
      </c>
      <c r="J11" s="125" t="s">
        <v>131</v>
      </c>
    </row>
    <row r="12" spans="1:10" ht="15.75" x14ac:dyDescent="0.25">
      <c r="A12" s="91" t="s">
        <v>93</v>
      </c>
      <c r="B12" s="21">
        <v>1097</v>
      </c>
      <c r="C12" s="24">
        <v>105.9</v>
      </c>
      <c r="D12" s="21">
        <v>1966</v>
      </c>
      <c r="E12" s="24">
        <v>104.5</v>
      </c>
      <c r="F12" s="21">
        <v>2150</v>
      </c>
      <c r="G12" s="24">
        <v>104.3</v>
      </c>
      <c r="H12" s="21">
        <v>996</v>
      </c>
      <c r="I12" s="24">
        <v>106.1</v>
      </c>
      <c r="J12" s="125" t="s">
        <v>132</v>
      </c>
    </row>
    <row r="13" spans="1:10" ht="15.75" x14ac:dyDescent="0.25">
      <c r="A13" s="91" t="s">
        <v>94</v>
      </c>
      <c r="B13" s="21">
        <v>158</v>
      </c>
      <c r="C13" s="24">
        <v>118.8</v>
      </c>
      <c r="D13" s="21">
        <v>156</v>
      </c>
      <c r="E13" s="24">
        <v>110.6</v>
      </c>
      <c r="F13" s="21">
        <v>204</v>
      </c>
      <c r="G13" s="24">
        <v>103.6</v>
      </c>
      <c r="H13" s="21">
        <v>75</v>
      </c>
      <c r="I13" s="24">
        <v>133.9</v>
      </c>
      <c r="J13" s="125" t="s">
        <v>133</v>
      </c>
    </row>
    <row r="14" spans="1:10" ht="15.75" x14ac:dyDescent="0.25">
      <c r="A14" s="91" t="s">
        <v>95</v>
      </c>
      <c r="B14" s="21">
        <v>712</v>
      </c>
      <c r="C14" s="24">
        <v>103.9</v>
      </c>
      <c r="D14" s="21">
        <v>747</v>
      </c>
      <c r="E14" s="24">
        <v>108.6</v>
      </c>
      <c r="F14" s="21">
        <v>1401</v>
      </c>
      <c r="G14" s="24">
        <v>104.9</v>
      </c>
      <c r="H14" s="21">
        <v>414</v>
      </c>
      <c r="I14" s="24">
        <v>110.4</v>
      </c>
      <c r="J14" s="125" t="s">
        <v>134</v>
      </c>
    </row>
    <row r="15" spans="1:10" ht="15.75" x14ac:dyDescent="0.25">
      <c r="A15" s="91" t="s">
        <v>96</v>
      </c>
      <c r="B15" s="21">
        <v>1970</v>
      </c>
      <c r="C15" s="24">
        <v>107.8</v>
      </c>
      <c r="D15" s="21">
        <v>2734</v>
      </c>
      <c r="E15" s="24">
        <v>109</v>
      </c>
      <c r="F15" s="21">
        <v>4951</v>
      </c>
      <c r="G15" s="24">
        <v>102.3</v>
      </c>
      <c r="H15" s="21">
        <v>1270</v>
      </c>
      <c r="I15" s="24">
        <v>106.4</v>
      </c>
      <c r="J15" s="125" t="s">
        <v>135</v>
      </c>
    </row>
    <row r="16" spans="1:10" ht="15.75" x14ac:dyDescent="0.25">
      <c r="A16" s="91" t="s">
        <v>112</v>
      </c>
      <c r="B16" s="21">
        <v>543</v>
      </c>
      <c r="C16" s="24">
        <v>108.4</v>
      </c>
      <c r="D16" s="21">
        <v>1021</v>
      </c>
      <c r="E16" s="24">
        <v>104.7</v>
      </c>
      <c r="F16" s="21">
        <v>931</v>
      </c>
      <c r="G16" s="24">
        <v>103.1</v>
      </c>
      <c r="H16" s="21">
        <v>422</v>
      </c>
      <c r="I16" s="24">
        <v>110.8</v>
      </c>
      <c r="J16" s="125" t="s">
        <v>136</v>
      </c>
    </row>
    <row r="17" spans="1:10" ht="15.75" x14ac:dyDescent="0.25">
      <c r="A17" s="91" t="s">
        <v>97</v>
      </c>
      <c r="B17" s="21">
        <v>369</v>
      </c>
      <c r="C17" s="24">
        <v>102.5</v>
      </c>
      <c r="D17" s="21">
        <v>359</v>
      </c>
      <c r="E17" s="24">
        <v>103.5</v>
      </c>
      <c r="F17" s="21">
        <v>504</v>
      </c>
      <c r="G17" s="24">
        <v>96.6</v>
      </c>
      <c r="H17" s="21">
        <v>213</v>
      </c>
      <c r="I17" s="24">
        <v>107</v>
      </c>
      <c r="J17" s="125" t="s">
        <v>137</v>
      </c>
    </row>
    <row r="18" spans="1:10" ht="15.75" x14ac:dyDescent="0.25">
      <c r="A18" s="91" t="s">
        <v>98</v>
      </c>
      <c r="B18" s="21">
        <v>955</v>
      </c>
      <c r="C18" s="24">
        <v>108.6</v>
      </c>
      <c r="D18" s="21">
        <v>1620</v>
      </c>
      <c r="E18" s="24">
        <v>107.7</v>
      </c>
      <c r="F18" s="21">
        <v>2013</v>
      </c>
      <c r="G18" s="24">
        <v>108.5</v>
      </c>
      <c r="H18" s="21">
        <v>947</v>
      </c>
      <c r="I18" s="24">
        <v>109.5</v>
      </c>
      <c r="J18" s="125" t="s">
        <v>138</v>
      </c>
    </row>
    <row r="19" spans="1:10" ht="15.75" x14ac:dyDescent="0.25">
      <c r="A19" s="91" t="s">
        <v>99</v>
      </c>
      <c r="B19" s="21">
        <v>1015</v>
      </c>
      <c r="C19" s="24">
        <v>107.4</v>
      </c>
      <c r="D19" s="21">
        <v>1367</v>
      </c>
      <c r="E19" s="24">
        <v>105.5</v>
      </c>
      <c r="F19" s="21">
        <v>2092</v>
      </c>
      <c r="G19" s="24">
        <v>107.8</v>
      </c>
      <c r="H19" s="21">
        <v>938</v>
      </c>
      <c r="I19" s="24">
        <v>115.8</v>
      </c>
      <c r="J19" s="125" t="s">
        <v>139</v>
      </c>
    </row>
    <row r="20" spans="1:10" ht="15.75" x14ac:dyDescent="0.25">
      <c r="A20" s="91" t="s">
        <v>100</v>
      </c>
      <c r="B20" s="21">
        <v>1269</v>
      </c>
      <c r="C20" s="24">
        <v>106.7</v>
      </c>
      <c r="D20" s="21">
        <v>1449</v>
      </c>
      <c r="E20" s="24">
        <v>108.8</v>
      </c>
      <c r="F20" s="21">
        <v>1862</v>
      </c>
      <c r="G20" s="24">
        <v>105.6</v>
      </c>
      <c r="H20" s="21">
        <v>710</v>
      </c>
      <c r="I20" s="24">
        <v>108.9</v>
      </c>
      <c r="J20" s="125" t="s">
        <v>140</v>
      </c>
    </row>
    <row r="21" spans="1:10" ht="15.75" x14ac:dyDescent="0.25">
      <c r="A21" s="91" t="s">
        <v>101</v>
      </c>
      <c r="B21" s="21">
        <v>149</v>
      </c>
      <c r="C21" s="24">
        <v>117.3</v>
      </c>
      <c r="D21" s="21">
        <v>130</v>
      </c>
      <c r="E21" s="24">
        <v>106.6</v>
      </c>
      <c r="F21" s="21">
        <v>300</v>
      </c>
      <c r="G21" s="24">
        <v>101.7</v>
      </c>
      <c r="H21" s="21">
        <v>101</v>
      </c>
      <c r="I21" s="24">
        <v>105.2</v>
      </c>
      <c r="J21" s="125" t="s">
        <v>141</v>
      </c>
    </row>
    <row r="22" spans="1:10" ht="15.75" x14ac:dyDescent="0.25">
      <c r="A22" s="91" t="s">
        <v>102</v>
      </c>
      <c r="B22" s="21">
        <v>426</v>
      </c>
      <c r="C22" s="24">
        <v>106.8</v>
      </c>
      <c r="D22" s="21">
        <v>384</v>
      </c>
      <c r="E22" s="24">
        <v>108.8</v>
      </c>
      <c r="F22" s="21">
        <v>1446</v>
      </c>
      <c r="G22" s="24">
        <v>97.6</v>
      </c>
      <c r="H22" s="21">
        <v>336</v>
      </c>
      <c r="I22" s="24">
        <v>111.3</v>
      </c>
      <c r="J22" s="125" t="s">
        <v>142</v>
      </c>
    </row>
    <row r="23" spans="1:10" ht="15.75" x14ac:dyDescent="0.25">
      <c r="A23" s="91" t="s">
        <v>103</v>
      </c>
      <c r="B23" s="21">
        <v>267</v>
      </c>
      <c r="C23" s="24">
        <v>105.1</v>
      </c>
      <c r="D23" s="21">
        <v>298</v>
      </c>
      <c r="E23" s="24">
        <v>104.6</v>
      </c>
      <c r="F23" s="21">
        <v>424</v>
      </c>
      <c r="G23" s="24">
        <v>98.4</v>
      </c>
      <c r="H23" s="21">
        <v>162</v>
      </c>
      <c r="I23" s="24">
        <v>105.2</v>
      </c>
      <c r="J23" s="125" t="s">
        <v>143</v>
      </c>
    </row>
    <row r="24" spans="1:10" ht="15.75" x14ac:dyDescent="0.25">
      <c r="A24" s="91" t="s">
        <v>104</v>
      </c>
      <c r="B24" s="21">
        <v>870</v>
      </c>
      <c r="C24" s="24">
        <v>107.7</v>
      </c>
      <c r="D24" s="21">
        <v>1261</v>
      </c>
      <c r="E24" s="24">
        <v>104.8</v>
      </c>
      <c r="F24" s="21">
        <v>1843</v>
      </c>
      <c r="G24" s="24">
        <v>103</v>
      </c>
      <c r="H24" s="21">
        <v>550</v>
      </c>
      <c r="I24" s="24">
        <v>114.1</v>
      </c>
      <c r="J24" s="125" t="s">
        <v>144</v>
      </c>
    </row>
    <row r="25" spans="1:10" ht="15.75" x14ac:dyDescent="0.25">
      <c r="A25" s="91" t="s">
        <v>105</v>
      </c>
      <c r="B25" s="21">
        <v>706</v>
      </c>
      <c r="C25" s="24">
        <v>112.2</v>
      </c>
      <c r="D25" s="21">
        <v>1267</v>
      </c>
      <c r="E25" s="24">
        <v>111.8</v>
      </c>
      <c r="F25" s="21">
        <v>1322</v>
      </c>
      <c r="G25" s="24">
        <v>108.5</v>
      </c>
      <c r="H25" s="21">
        <v>708</v>
      </c>
      <c r="I25" s="24">
        <v>113.1</v>
      </c>
      <c r="J25" s="125" t="s">
        <v>145</v>
      </c>
    </row>
    <row r="26" spans="1:10" ht="15.75" x14ac:dyDescent="0.25">
      <c r="A26" s="91" t="s">
        <v>106</v>
      </c>
      <c r="B26" s="21">
        <v>461</v>
      </c>
      <c r="C26" s="24">
        <v>110</v>
      </c>
      <c r="D26" s="21">
        <v>514</v>
      </c>
      <c r="E26" s="24">
        <v>109.4</v>
      </c>
      <c r="F26" s="21">
        <v>1342</v>
      </c>
      <c r="G26" s="24">
        <v>106.8</v>
      </c>
      <c r="H26" s="21">
        <v>323</v>
      </c>
      <c r="I26" s="24">
        <v>108</v>
      </c>
      <c r="J26" s="125" t="s">
        <v>146</v>
      </c>
    </row>
    <row r="27" spans="1:10" ht="15.75" x14ac:dyDescent="0.25">
      <c r="A27" s="91" t="s">
        <v>107</v>
      </c>
      <c r="B27" s="21">
        <v>752</v>
      </c>
      <c r="C27" s="24">
        <v>114.8</v>
      </c>
      <c r="D27" s="21">
        <v>677</v>
      </c>
      <c r="E27" s="24">
        <v>110.3</v>
      </c>
      <c r="F27" s="21">
        <v>1460</v>
      </c>
      <c r="G27" s="24">
        <v>112.6</v>
      </c>
      <c r="H27" s="21">
        <v>404</v>
      </c>
      <c r="I27" s="24">
        <v>114.4</v>
      </c>
      <c r="J27" s="125" t="s">
        <v>147</v>
      </c>
    </row>
    <row r="28" spans="1:10" ht="15.75" x14ac:dyDescent="0.25">
      <c r="A28" s="91" t="s">
        <v>108</v>
      </c>
      <c r="B28" s="21">
        <v>127</v>
      </c>
      <c r="C28" s="24">
        <v>107.6</v>
      </c>
      <c r="D28" s="21">
        <v>158</v>
      </c>
      <c r="E28" s="24">
        <v>108.2</v>
      </c>
      <c r="F28" s="21">
        <v>198</v>
      </c>
      <c r="G28" s="24">
        <v>85.7</v>
      </c>
      <c r="H28" s="21">
        <v>86</v>
      </c>
      <c r="I28" s="24">
        <v>101.2</v>
      </c>
      <c r="J28" s="125" t="s">
        <v>148</v>
      </c>
    </row>
    <row r="29" spans="1:10" ht="15.75" x14ac:dyDescent="0.25">
      <c r="A29" s="91" t="s">
        <v>109</v>
      </c>
      <c r="B29" s="21">
        <v>304</v>
      </c>
      <c r="C29" s="24">
        <v>107.8</v>
      </c>
      <c r="D29" s="21">
        <v>286</v>
      </c>
      <c r="E29" s="24">
        <v>105.5</v>
      </c>
      <c r="F29" s="21">
        <v>475</v>
      </c>
      <c r="G29" s="24">
        <v>103.7</v>
      </c>
      <c r="H29" s="21">
        <v>217</v>
      </c>
      <c r="I29" s="24">
        <v>108</v>
      </c>
      <c r="J29" s="125" t="s">
        <v>149</v>
      </c>
    </row>
    <row r="30" spans="1:10" ht="15.75" x14ac:dyDescent="0.25">
      <c r="A30" s="143" t="s">
        <v>110</v>
      </c>
      <c r="B30" s="117" t="s">
        <v>225</v>
      </c>
      <c r="C30" s="141" t="s">
        <v>225</v>
      </c>
      <c r="D30" s="117" t="s">
        <v>225</v>
      </c>
      <c r="E30" s="141" t="s">
        <v>225</v>
      </c>
      <c r="F30" s="117" t="s">
        <v>225</v>
      </c>
      <c r="G30" s="141" t="s">
        <v>225</v>
      </c>
      <c r="H30" s="117" t="s">
        <v>225</v>
      </c>
      <c r="I30" s="141" t="s">
        <v>225</v>
      </c>
      <c r="J30" s="129" t="s">
        <v>150</v>
      </c>
    </row>
    <row r="31" spans="1:10" ht="15.75" x14ac:dyDescent="0.25">
      <c r="A31" s="10"/>
      <c r="B31" s="42"/>
      <c r="C31" s="45"/>
      <c r="D31" s="42"/>
      <c r="E31" s="45"/>
      <c r="F31" s="42"/>
      <c r="G31" s="45"/>
      <c r="H31" s="42"/>
      <c r="I31" s="45"/>
      <c r="J31" s="10"/>
    </row>
    <row r="32" spans="1:10" ht="56.25" customHeight="1" x14ac:dyDescent="0.25">
      <c r="A32" s="187" t="s">
        <v>280</v>
      </c>
      <c r="B32" s="187"/>
      <c r="C32" s="187"/>
      <c r="D32" s="187"/>
      <c r="E32" s="187"/>
      <c r="F32" s="187"/>
      <c r="G32" s="187"/>
      <c r="H32" s="187"/>
      <c r="J32" s="10"/>
    </row>
  </sheetData>
  <mergeCells count="9">
    <mergeCell ref="A32:H32"/>
    <mergeCell ref="J3:J4"/>
    <mergeCell ref="A1:J1"/>
    <mergeCell ref="A2:J2"/>
    <mergeCell ref="A3:A4"/>
    <mergeCell ref="B3:C3"/>
    <mergeCell ref="D3:E3"/>
    <mergeCell ref="F3:G3"/>
    <mergeCell ref="H3:I3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9" fitToWidth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zoomScaleNormal="100" workbookViewId="0">
      <selection activeCell="F11" sqref="F11:G11"/>
    </sheetView>
  </sheetViews>
  <sheetFormatPr defaultRowHeight="15" x14ac:dyDescent="0.25"/>
  <cols>
    <col min="1" max="1" width="21.140625" style="3" customWidth="1"/>
    <col min="2" max="2" width="9.140625" style="3"/>
    <col min="3" max="3" width="16.42578125" style="3" customWidth="1"/>
    <col min="4" max="4" width="9.140625" style="3"/>
    <col min="5" max="5" width="15.28515625" style="3" customWidth="1"/>
    <col min="6" max="6" width="9.140625" style="3"/>
    <col min="7" max="7" width="16.7109375" style="3" customWidth="1"/>
    <col min="8" max="8" width="9.140625" style="3"/>
    <col min="9" max="9" width="16.5703125" style="3" customWidth="1"/>
    <col min="10" max="10" width="25.7109375" style="3" customWidth="1"/>
    <col min="11" max="16384" width="9.140625" style="3"/>
  </cols>
  <sheetData>
    <row r="1" spans="1:10" ht="48" customHeight="1" x14ac:dyDescent="0.25">
      <c r="A1" s="228" t="s">
        <v>430</v>
      </c>
      <c r="B1" s="228"/>
      <c r="C1" s="228"/>
      <c r="D1" s="228"/>
      <c r="E1" s="228"/>
      <c r="F1" s="228"/>
      <c r="G1" s="228"/>
      <c r="H1" s="228"/>
      <c r="I1" s="228"/>
      <c r="J1" s="228"/>
    </row>
    <row r="2" spans="1:10" ht="12.75" customHeight="1" x14ac:dyDescent="0.25">
      <c r="A2" s="242" t="s">
        <v>408</v>
      </c>
      <c r="B2" s="242"/>
      <c r="C2" s="242"/>
      <c r="D2" s="242"/>
      <c r="E2" s="242"/>
      <c r="F2" s="242"/>
      <c r="G2" s="242"/>
      <c r="H2" s="242"/>
      <c r="I2" s="242"/>
      <c r="J2" s="242"/>
    </row>
    <row r="3" spans="1:10" ht="73.5" customHeight="1" x14ac:dyDescent="0.25">
      <c r="A3" s="243"/>
      <c r="B3" s="200" t="s">
        <v>437</v>
      </c>
      <c r="C3" s="209"/>
      <c r="D3" s="209" t="s">
        <v>409</v>
      </c>
      <c r="E3" s="209"/>
      <c r="F3" s="209" t="s">
        <v>431</v>
      </c>
      <c r="G3" s="209"/>
      <c r="H3" s="209" t="s">
        <v>411</v>
      </c>
      <c r="I3" s="244"/>
      <c r="J3" s="243"/>
    </row>
    <row r="4" spans="1:10" ht="120" customHeight="1" x14ac:dyDescent="0.25">
      <c r="A4" s="243"/>
      <c r="B4" s="179" t="s">
        <v>412</v>
      </c>
      <c r="C4" s="175" t="s">
        <v>413</v>
      </c>
      <c r="D4" s="175" t="s">
        <v>412</v>
      </c>
      <c r="E4" s="175" t="s">
        <v>413</v>
      </c>
      <c r="F4" s="175" t="s">
        <v>412</v>
      </c>
      <c r="G4" s="175" t="s">
        <v>413</v>
      </c>
      <c r="H4" s="175" t="s">
        <v>412</v>
      </c>
      <c r="I4" s="176" t="s">
        <v>413</v>
      </c>
      <c r="J4" s="243"/>
    </row>
    <row r="5" spans="1:10" ht="15.75" x14ac:dyDescent="0.25">
      <c r="A5" s="142" t="s">
        <v>87</v>
      </c>
      <c r="B5" s="52">
        <v>21149</v>
      </c>
      <c r="C5" s="51">
        <v>107.7</v>
      </c>
      <c r="D5" s="52">
        <v>712</v>
      </c>
      <c r="E5" s="51">
        <v>99.2</v>
      </c>
      <c r="F5" s="52">
        <v>1149</v>
      </c>
      <c r="G5" s="51">
        <v>114.6</v>
      </c>
      <c r="H5" s="52">
        <v>5571</v>
      </c>
      <c r="I5" s="51">
        <v>112.9</v>
      </c>
      <c r="J5" s="124" t="s">
        <v>125</v>
      </c>
    </row>
    <row r="6" spans="1:10" ht="15.75" x14ac:dyDescent="0.25">
      <c r="A6" s="91" t="s">
        <v>88</v>
      </c>
      <c r="B6" s="21">
        <v>1426</v>
      </c>
      <c r="C6" s="24">
        <v>103</v>
      </c>
      <c r="D6" s="21">
        <v>26</v>
      </c>
      <c r="E6" s="24">
        <v>76.5</v>
      </c>
      <c r="F6" s="21">
        <v>85</v>
      </c>
      <c r="G6" s="24">
        <v>130.80000000000001</v>
      </c>
      <c r="H6" s="21">
        <v>507</v>
      </c>
      <c r="I6" s="24">
        <v>113.4</v>
      </c>
      <c r="J6" s="125" t="s">
        <v>126</v>
      </c>
    </row>
    <row r="7" spans="1:10" ht="18.75" x14ac:dyDescent="0.25">
      <c r="A7" s="91" t="s">
        <v>89</v>
      </c>
      <c r="B7" s="21">
        <v>258</v>
      </c>
      <c r="C7" s="24">
        <v>109.3</v>
      </c>
      <c r="D7" s="21">
        <v>49</v>
      </c>
      <c r="E7" s="24">
        <v>100</v>
      </c>
      <c r="F7" s="182" t="s">
        <v>447</v>
      </c>
      <c r="G7" s="182" t="s">
        <v>447</v>
      </c>
      <c r="H7" s="21">
        <v>180</v>
      </c>
      <c r="I7" s="24">
        <v>103.4</v>
      </c>
      <c r="J7" s="125" t="s">
        <v>127</v>
      </c>
    </row>
    <row r="8" spans="1:10" ht="15.75" x14ac:dyDescent="0.25">
      <c r="A8" s="91" t="s">
        <v>90</v>
      </c>
      <c r="B8" s="21">
        <v>2363</v>
      </c>
      <c r="C8" s="24">
        <v>106.4</v>
      </c>
      <c r="D8" s="21">
        <v>31</v>
      </c>
      <c r="E8" s="24">
        <v>124</v>
      </c>
      <c r="F8" s="21">
        <v>107</v>
      </c>
      <c r="G8" s="24">
        <v>113.8</v>
      </c>
      <c r="H8" s="21">
        <v>481</v>
      </c>
      <c r="I8" s="24">
        <v>116.2</v>
      </c>
      <c r="J8" s="125" t="s">
        <v>128</v>
      </c>
    </row>
    <row r="9" spans="1:10" ht="15.75" x14ac:dyDescent="0.25">
      <c r="A9" s="91" t="s">
        <v>111</v>
      </c>
      <c r="B9" s="21">
        <v>659</v>
      </c>
      <c r="C9" s="24">
        <v>107</v>
      </c>
      <c r="D9" s="21">
        <v>10</v>
      </c>
      <c r="E9" s="24">
        <v>100</v>
      </c>
      <c r="F9" s="21">
        <v>16</v>
      </c>
      <c r="G9" s="24">
        <v>114.3</v>
      </c>
      <c r="H9" s="21">
        <v>116</v>
      </c>
      <c r="I9" s="24">
        <v>113.7</v>
      </c>
      <c r="J9" s="125" t="s">
        <v>129</v>
      </c>
    </row>
    <row r="10" spans="1:10" ht="15.75" x14ac:dyDescent="0.25">
      <c r="A10" s="91" t="s">
        <v>91</v>
      </c>
      <c r="B10" s="21">
        <v>326</v>
      </c>
      <c r="C10" s="24">
        <v>110.9</v>
      </c>
      <c r="D10" s="21">
        <v>38</v>
      </c>
      <c r="E10" s="24">
        <v>100</v>
      </c>
      <c r="F10" s="21">
        <v>11</v>
      </c>
      <c r="G10" s="24">
        <v>110</v>
      </c>
      <c r="H10" s="21">
        <v>116</v>
      </c>
      <c r="I10" s="24">
        <v>104.5</v>
      </c>
      <c r="J10" s="125" t="s">
        <v>130</v>
      </c>
    </row>
    <row r="11" spans="1:10" ht="18.75" x14ac:dyDescent="0.25">
      <c r="A11" s="91" t="s">
        <v>92</v>
      </c>
      <c r="B11" s="21">
        <v>51</v>
      </c>
      <c r="C11" s="24">
        <v>127.5</v>
      </c>
      <c r="D11" s="21">
        <v>10</v>
      </c>
      <c r="E11" s="24">
        <v>125</v>
      </c>
      <c r="F11" s="182" t="s">
        <v>447</v>
      </c>
      <c r="G11" s="182" t="s">
        <v>447</v>
      </c>
      <c r="H11" s="21">
        <v>25</v>
      </c>
      <c r="I11" s="24">
        <v>125</v>
      </c>
      <c r="J11" s="125" t="s">
        <v>131</v>
      </c>
    </row>
    <row r="12" spans="1:10" ht="15.75" x14ac:dyDescent="0.25">
      <c r="A12" s="91" t="s">
        <v>93</v>
      </c>
      <c r="B12" s="21">
        <v>1823</v>
      </c>
      <c r="C12" s="24">
        <v>110</v>
      </c>
      <c r="D12" s="21">
        <v>14</v>
      </c>
      <c r="E12" s="24">
        <v>155.6</v>
      </c>
      <c r="F12" s="21">
        <v>69</v>
      </c>
      <c r="G12" s="24">
        <v>106.2</v>
      </c>
      <c r="H12" s="21">
        <v>348</v>
      </c>
      <c r="I12" s="24">
        <v>111.9</v>
      </c>
      <c r="J12" s="125" t="s">
        <v>132</v>
      </c>
    </row>
    <row r="13" spans="1:10" ht="15.75" x14ac:dyDescent="0.25">
      <c r="A13" s="91" t="s">
        <v>94</v>
      </c>
      <c r="B13" s="21">
        <v>151</v>
      </c>
      <c r="C13" s="24">
        <v>104.9</v>
      </c>
      <c r="D13" s="21">
        <v>22</v>
      </c>
      <c r="E13" s="24">
        <v>68.8</v>
      </c>
      <c r="F13" s="21" t="s">
        <v>225</v>
      </c>
      <c r="G13" s="27" t="s">
        <v>225</v>
      </c>
      <c r="H13" s="21">
        <v>61</v>
      </c>
      <c r="I13" s="24">
        <v>115.1</v>
      </c>
      <c r="J13" s="125" t="s">
        <v>133</v>
      </c>
    </row>
    <row r="14" spans="1:10" ht="15.75" x14ac:dyDescent="0.25">
      <c r="A14" s="91" t="s">
        <v>95</v>
      </c>
      <c r="B14" s="21">
        <v>706</v>
      </c>
      <c r="C14" s="24">
        <v>103.2</v>
      </c>
      <c r="D14" s="21">
        <v>79</v>
      </c>
      <c r="E14" s="24">
        <v>98.8</v>
      </c>
      <c r="F14" s="21">
        <v>129</v>
      </c>
      <c r="G14" s="24">
        <v>100</v>
      </c>
      <c r="H14" s="21">
        <v>258</v>
      </c>
      <c r="I14" s="24">
        <v>105.7</v>
      </c>
      <c r="J14" s="125" t="s">
        <v>134</v>
      </c>
    </row>
    <row r="15" spans="1:10" ht="15.75" x14ac:dyDescent="0.25">
      <c r="A15" s="91" t="s">
        <v>96</v>
      </c>
      <c r="B15" s="21">
        <v>2416</v>
      </c>
      <c r="C15" s="24">
        <v>106</v>
      </c>
      <c r="D15" s="21">
        <v>27</v>
      </c>
      <c r="E15" s="24">
        <v>100</v>
      </c>
      <c r="F15" s="21">
        <v>58</v>
      </c>
      <c r="G15" s="24">
        <v>134.9</v>
      </c>
      <c r="H15" s="21">
        <v>557</v>
      </c>
      <c r="I15" s="24">
        <v>109.9</v>
      </c>
      <c r="J15" s="125" t="s">
        <v>135</v>
      </c>
    </row>
    <row r="16" spans="1:10" ht="18.75" x14ac:dyDescent="0.25">
      <c r="A16" s="91" t="s">
        <v>112</v>
      </c>
      <c r="B16" s="21">
        <v>1057</v>
      </c>
      <c r="C16" s="24">
        <v>105</v>
      </c>
      <c r="D16" s="182" t="s">
        <v>447</v>
      </c>
      <c r="E16" s="182" t="s">
        <v>447</v>
      </c>
      <c r="F16" s="21">
        <v>53</v>
      </c>
      <c r="G16" s="24">
        <v>115.2</v>
      </c>
      <c r="H16" s="21">
        <v>130</v>
      </c>
      <c r="I16" s="24">
        <v>115</v>
      </c>
      <c r="J16" s="125" t="s">
        <v>136</v>
      </c>
    </row>
    <row r="17" spans="1:10" ht="15.75" x14ac:dyDescent="0.25">
      <c r="A17" s="91" t="s">
        <v>97</v>
      </c>
      <c r="B17" s="21">
        <v>329</v>
      </c>
      <c r="C17" s="24">
        <v>107.9</v>
      </c>
      <c r="D17" s="21">
        <v>73</v>
      </c>
      <c r="E17" s="24">
        <v>104.3</v>
      </c>
      <c r="F17" s="21">
        <v>13</v>
      </c>
      <c r="G17" s="24">
        <v>108.3</v>
      </c>
      <c r="H17" s="21">
        <v>172</v>
      </c>
      <c r="I17" s="24">
        <v>110.3</v>
      </c>
      <c r="J17" s="125" t="s">
        <v>137</v>
      </c>
    </row>
    <row r="18" spans="1:10" ht="18.75" x14ac:dyDescent="0.25">
      <c r="A18" s="91" t="s">
        <v>98</v>
      </c>
      <c r="B18" s="21">
        <v>1576</v>
      </c>
      <c r="C18" s="24">
        <v>110.6</v>
      </c>
      <c r="D18" s="182" t="s">
        <v>447</v>
      </c>
      <c r="E18" s="182" t="s">
        <v>447</v>
      </c>
      <c r="F18" s="21">
        <v>97</v>
      </c>
      <c r="G18" s="24">
        <v>136.6</v>
      </c>
      <c r="H18" s="21">
        <v>342</v>
      </c>
      <c r="I18" s="24">
        <v>114</v>
      </c>
      <c r="J18" s="125" t="s">
        <v>138</v>
      </c>
    </row>
    <row r="19" spans="1:10" ht="15.75" x14ac:dyDescent="0.25">
      <c r="A19" s="91" t="s">
        <v>99</v>
      </c>
      <c r="B19" s="21">
        <v>1509</v>
      </c>
      <c r="C19" s="24">
        <v>109</v>
      </c>
      <c r="D19" s="21">
        <v>20</v>
      </c>
      <c r="E19" s="24">
        <v>100</v>
      </c>
      <c r="F19" s="21">
        <v>133</v>
      </c>
      <c r="G19" s="24">
        <v>126.7</v>
      </c>
      <c r="H19" s="21">
        <v>331</v>
      </c>
      <c r="I19" s="24">
        <v>124.9</v>
      </c>
      <c r="J19" s="125" t="s">
        <v>139</v>
      </c>
    </row>
    <row r="20" spans="1:10" ht="15.75" x14ac:dyDescent="0.25">
      <c r="A20" s="91" t="s">
        <v>100</v>
      </c>
      <c r="B20" s="21">
        <v>1324</v>
      </c>
      <c r="C20" s="24">
        <v>107.2</v>
      </c>
      <c r="D20" s="21">
        <v>57</v>
      </c>
      <c r="E20" s="24">
        <v>103.6</v>
      </c>
      <c r="F20" s="21">
        <v>64</v>
      </c>
      <c r="G20" s="24">
        <v>106.7</v>
      </c>
      <c r="H20" s="21">
        <v>358</v>
      </c>
      <c r="I20" s="24">
        <v>115.5</v>
      </c>
      <c r="J20" s="125" t="s">
        <v>140</v>
      </c>
    </row>
    <row r="21" spans="1:10" ht="15.75" x14ac:dyDescent="0.25">
      <c r="A21" s="91" t="s">
        <v>101</v>
      </c>
      <c r="B21" s="21">
        <v>155</v>
      </c>
      <c r="C21" s="24">
        <v>106.2</v>
      </c>
      <c r="D21" s="21">
        <v>25</v>
      </c>
      <c r="E21" s="24">
        <v>104.2</v>
      </c>
      <c r="F21" s="21">
        <v>12</v>
      </c>
      <c r="G21" s="24">
        <v>150</v>
      </c>
      <c r="H21" s="21">
        <v>74</v>
      </c>
      <c r="I21" s="24">
        <v>112.1</v>
      </c>
      <c r="J21" s="125" t="s">
        <v>141</v>
      </c>
    </row>
    <row r="22" spans="1:10" ht="15.75" x14ac:dyDescent="0.25">
      <c r="A22" s="91" t="s">
        <v>102</v>
      </c>
      <c r="B22" s="21">
        <v>537</v>
      </c>
      <c r="C22" s="24">
        <v>102.1</v>
      </c>
      <c r="D22" s="21">
        <v>40</v>
      </c>
      <c r="E22" s="24">
        <v>95.2</v>
      </c>
      <c r="F22" s="21">
        <v>12</v>
      </c>
      <c r="G22" s="24">
        <v>100</v>
      </c>
      <c r="H22" s="21">
        <v>151</v>
      </c>
      <c r="I22" s="24">
        <v>113.5</v>
      </c>
      <c r="J22" s="125" t="s">
        <v>142</v>
      </c>
    </row>
    <row r="23" spans="1:10" ht="15.75" x14ac:dyDescent="0.25">
      <c r="A23" s="91" t="s">
        <v>103</v>
      </c>
      <c r="B23" s="21">
        <v>298</v>
      </c>
      <c r="C23" s="24">
        <v>109.2</v>
      </c>
      <c r="D23" s="21">
        <v>20</v>
      </c>
      <c r="E23" s="24">
        <v>100</v>
      </c>
      <c r="F23" s="21">
        <v>18</v>
      </c>
      <c r="G23" s="24">
        <v>120</v>
      </c>
      <c r="H23" s="21">
        <v>98</v>
      </c>
      <c r="I23" s="24">
        <v>115.3</v>
      </c>
      <c r="J23" s="125" t="s">
        <v>143</v>
      </c>
    </row>
    <row r="24" spans="1:10" ht="15.75" x14ac:dyDescent="0.25">
      <c r="A24" s="91" t="s">
        <v>104</v>
      </c>
      <c r="B24" s="21">
        <v>1344</v>
      </c>
      <c r="C24" s="24">
        <v>109.3</v>
      </c>
      <c r="D24" s="21">
        <v>21</v>
      </c>
      <c r="E24" s="24">
        <v>95.5</v>
      </c>
      <c r="F24" s="21">
        <v>119</v>
      </c>
      <c r="G24" s="24">
        <v>114.4</v>
      </c>
      <c r="H24" s="21">
        <v>298</v>
      </c>
      <c r="I24" s="24">
        <v>108</v>
      </c>
      <c r="J24" s="125" t="s">
        <v>144</v>
      </c>
    </row>
    <row r="25" spans="1:10" ht="15.75" x14ac:dyDescent="0.25">
      <c r="A25" s="91" t="s">
        <v>105</v>
      </c>
      <c r="B25" s="21">
        <v>1054</v>
      </c>
      <c r="C25" s="24">
        <v>111.7</v>
      </c>
      <c r="D25" s="21">
        <v>48</v>
      </c>
      <c r="E25" s="24">
        <v>98</v>
      </c>
      <c r="F25" s="21">
        <v>66</v>
      </c>
      <c r="G25" s="24">
        <v>91.7</v>
      </c>
      <c r="H25" s="21">
        <v>219</v>
      </c>
      <c r="I25" s="24">
        <v>107.9</v>
      </c>
      <c r="J25" s="125" t="s">
        <v>145</v>
      </c>
    </row>
    <row r="26" spans="1:10" ht="15.75" x14ac:dyDescent="0.25">
      <c r="A26" s="91" t="s">
        <v>106</v>
      </c>
      <c r="B26" s="21">
        <v>545</v>
      </c>
      <c r="C26" s="24">
        <v>109.7</v>
      </c>
      <c r="D26" s="21">
        <v>21</v>
      </c>
      <c r="E26" s="24">
        <v>100</v>
      </c>
      <c r="F26" s="21">
        <v>15</v>
      </c>
      <c r="G26" s="24">
        <v>136.4</v>
      </c>
      <c r="H26" s="21">
        <v>257</v>
      </c>
      <c r="I26" s="24">
        <v>120.7</v>
      </c>
      <c r="J26" s="125" t="s">
        <v>146</v>
      </c>
    </row>
    <row r="27" spans="1:10" ht="15.75" x14ac:dyDescent="0.25">
      <c r="A27" s="91" t="s">
        <v>107</v>
      </c>
      <c r="B27" s="21">
        <v>745</v>
      </c>
      <c r="C27" s="24">
        <v>113.7</v>
      </c>
      <c r="D27" s="21">
        <v>14</v>
      </c>
      <c r="E27" s="24">
        <v>100</v>
      </c>
      <c r="F27" s="21">
        <v>41</v>
      </c>
      <c r="G27" s="24">
        <v>102.5</v>
      </c>
      <c r="H27" s="21">
        <v>314</v>
      </c>
      <c r="I27" s="24">
        <v>111.7</v>
      </c>
      <c r="J27" s="125" t="s">
        <v>147</v>
      </c>
    </row>
    <row r="28" spans="1:10" ht="15.75" x14ac:dyDescent="0.25">
      <c r="A28" s="91" t="s">
        <v>108</v>
      </c>
      <c r="B28" s="21">
        <v>135</v>
      </c>
      <c r="C28" s="24">
        <v>112.5</v>
      </c>
      <c r="D28" s="21">
        <v>6</v>
      </c>
      <c r="E28" s="24">
        <v>85.7</v>
      </c>
      <c r="F28" s="21">
        <v>9</v>
      </c>
      <c r="G28" s="24">
        <v>112.5</v>
      </c>
      <c r="H28" s="21">
        <v>47</v>
      </c>
      <c r="I28" s="24">
        <v>104.4</v>
      </c>
      <c r="J28" s="125" t="s">
        <v>148</v>
      </c>
    </row>
    <row r="29" spans="1:10" ht="15.75" x14ac:dyDescent="0.25">
      <c r="A29" s="91" t="s">
        <v>109</v>
      </c>
      <c r="B29" s="21">
        <v>361</v>
      </c>
      <c r="C29" s="24">
        <v>106.2</v>
      </c>
      <c r="D29" s="21">
        <v>53</v>
      </c>
      <c r="E29" s="24">
        <v>98.1</v>
      </c>
      <c r="F29" s="21">
        <v>12</v>
      </c>
      <c r="G29" s="24">
        <v>100</v>
      </c>
      <c r="H29" s="21">
        <v>131</v>
      </c>
      <c r="I29" s="24">
        <v>123.6</v>
      </c>
      <c r="J29" s="125" t="s">
        <v>149</v>
      </c>
    </row>
    <row r="30" spans="1:10" ht="18.75" x14ac:dyDescent="0.25">
      <c r="A30" s="143" t="s">
        <v>110</v>
      </c>
      <c r="B30" s="184" t="s">
        <v>447</v>
      </c>
      <c r="C30" s="184" t="s">
        <v>447</v>
      </c>
      <c r="D30" s="117" t="s">
        <v>225</v>
      </c>
      <c r="E30" s="141" t="s">
        <v>225</v>
      </c>
      <c r="F30" s="117" t="s">
        <v>225</v>
      </c>
      <c r="G30" s="141" t="s">
        <v>225</v>
      </c>
      <c r="H30" s="117" t="s">
        <v>225</v>
      </c>
      <c r="I30" s="141" t="s">
        <v>225</v>
      </c>
      <c r="J30" s="129" t="s">
        <v>150</v>
      </c>
    </row>
    <row r="31" spans="1:10" ht="15.75" x14ac:dyDescent="0.25">
      <c r="A31" s="10"/>
      <c r="B31" s="42"/>
      <c r="C31" s="45"/>
      <c r="D31" s="42"/>
      <c r="E31" s="45"/>
      <c r="F31" s="42"/>
      <c r="G31" s="45"/>
      <c r="H31" s="42"/>
      <c r="I31" s="45"/>
      <c r="J31" s="10"/>
    </row>
    <row r="32" spans="1:10" ht="53.25" customHeight="1" x14ac:dyDescent="0.25">
      <c r="A32" s="249" t="s">
        <v>280</v>
      </c>
      <c r="B32" s="249"/>
      <c r="C32" s="249"/>
      <c r="D32" s="249"/>
      <c r="E32" s="249"/>
      <c r="F32" s="249"/>
      <c r="G32" s="249"/>
      <c r="H32" s="249"/>
      <c r="I32" s="249"/>
      <c r="J32" s="249"/>
    </row>
    <row r="33" spans="1:11" ht="18.75" x14ac:dyDescent="0.25">
      <c r="A33" s="9"/>
      <c r="J33" s="9"/>
    </row>
    <row r="34" spans="1:11" ht="30.75" customHeight="1" x14ac:dyDescent="0.25">
      <c r="A34" s="207" t="s">
        <v>448</v>
      </c>
      <c r="B34" s="208"/>
      <c r="C34" s="208"/>
      <c r="D34" s="208"/>
      <c r="E34" s="208"/>
      <c r="F34" s="208"/>
      <c r="G34" s="208"/>
      <c r="H34" s="208"/>
      <c r="I34" s="208"/>
      <c r="J34" s="208"/>
      <c r="K34" s="208"/>
    </row>
  </sheetData>
  <mergeCells count="10">
    <mergeCell ref="A34:K34"/>
    <mergeCell ref="A32:J32"/>
    <mergeCell ref="J3:J4"/>
    <mergeCell ref="A2:J2"/>
    <mergeCell ref="A1:J1"/>
    <mergeCell ref="A3:A4"/>
    <mergeCell ref="B3:C3"/>
    <mergeCell ref="D3:E3"/>
    <mergeCell ref="F3:G3"/>
    <mergeCell ref="H3:I3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69" fitToWidth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opLeftCell="A16" zoomScaleNormal="100" workbookViewId="0">
      <selection activeCell="C25" sqref="C25"/>
    </sheetView>
  </sheetViews>
  <sheetFormatPr defaultRowHeight="15" x14ac:dyDescent="0.25"/>
  <cols>
    <col min="1" max="1" width="21.140625" style="3" customWidth="1"/>
    <col min="2" max="2" width="9.140625" style="3"/>
    <col min="3" max="3" width="15.42578125" style="3" customWidth="1"/>
    <col min="4" max="4" width="9.140625" style="3"/>
    <col min="5" max="5" width="14.5703125" style="3" customWidth="1"/>
    <col min="6" max="6" width="9.140625" style="3"/>
    <col min="7" max="7" width="15.28515625" style="3" customWidth="1"/>
    <col min="8" max="8" width="9.140625" style="3"/>
    <col min="9" max="9" width="16.85546875" style="3" customWidth="1"/>
    <col min="10" max="10" width="9.140625" style="3"/>
    <col min="11" max="11" width="16.140625" style="3" customWidth="1"/>
    <col min="12" max="12" width="9.140625" style="3"/>
    <col min="13" max="13" width="17.140625" style="3" customWidth="1"/>
    <col min="14" max="14" width="27.42578125" style="3" customWidth="1"/>
    <col min="15" max="16384" width="9.140625" style="3"/>
  </cols>
  <sheetData>
    <row r="1" spans="1:14" ht="42" customHeight="1" x14ac:dyDescent="0.25">
      <c r="A1" s="203" t="s">
        <v>325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spans="1:14" ht="12.75" customHeight="1" x14ac:dyDescent="0.25">
      <c r="A2" s="215" t="s">
        <v>354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</row>
    <row r="3" spans="1:14" ht="94.5" customHeight="1" x14ac:dyDescent="0.25">
      <c r="A3" s="240"/>
      <c r="B3" s="192" t="s">
        <v>432</v>
      </c>
      <c r="C3" s="188"/>
      <c r="D3" s="209" t="s">
        <v>433</v>
      </c>
      <c r="E3" s="209"/>
      <c r="F3" s="209" t="s">
        <v>434</v>
      </c>
      <c r="G3" s="209"/>
      <c r="H3" s="188" t="s">
        <v>423</v>
      </c>
      <c r="I3" s="188"/>
      <c r="J3" s="188" t="s">
        <v>326</v>
      </c>
      <c r="K3" s="188"/>
      <c r="L3" s="188" t="s">
        <v>435</v>
      </c>
      <c r="M3" s="191"/>
      <c r="N3" s="240"/>
    </row>
    <row r="4" spans="1:14" ht="126" customHeight="1" x14ac:dyDescent="0.25">
      <c r="A4" s="240"/>
      <c r="B4" s="139" t="s">
        <v>304</v>
      </c>
      <c r="C4" s="79" t="s">
        <v>305</v>
      </c>
      <c r="D4" s="80" t="s">
        <v>304</v>
      </c>
      <c r="E4" s="79" t="s">
        <v>305</v>
      </c>
      <c r="F4" s="80" t="s">
        <v>304</v>
      </c>
      <c r="G4" s="79" t="s">
        <v>305</v>
      </c>
      <c r="H4" s="80" t="s">
        <v>304</v>
      </c>
      <c r="I4" s="79" t="s">
        <v>305</v>
      </c>
      <c r="J4" s="80" t="s">
        <v>304</v>
      </c>
      <c r="K4" s="79" t="s">
        <v>305</v>
      </c>
      <c r="L4" s="80" t="s">
        <v>304</v>
      </c>
      <c r="M4" s="123" t="s">
        <v>305</v>
      </c>
      <c r="N4" s="240"/>
    </row>
    <row r="5" spans="1:14" ht="15.75" x14ac:dyDescent="0.25">
      <c r="A5" s="120" t="s">
        <v>87</v>
      </c>
      <c r="B5" s="52">
        <v>9093</v>
      </c>
      <c r="C5" s="51">
        <v>106</v>
      </c>
      <c r="D5" s="52">
        <v>358</v>
      </c>
      <c r="E5" s="51">
        <v>105.3</v>
      </c>
      <c r="F5" s="52">
        <v>517</v>
      </c>
      <c r="G5" s="51">
        <v>102</v>
      </c>
      <c r="H5" s="52">
        <v>170</v>
      </c>
      <c r="I5" s="51">
        <v>110.4</v>
      </c>
      <c r="J5" s="52">
        <v>401</v>
      </c>
      <c r="K5" s="51">
        <v>91.6</v>
      </c>
      <c r="L5" s="52">
        <v>403</v>
      </c>
      <c r="M5" s="51">
        <v>102.8</v>
      </c>
      <c r="N5" s="124" t="s">
        <v>125</v>
      </c>
    </row>
    <row r="6" spans="1:14" ht="15.75" x14ac:dyDescent="0.25">
      <c r="A6" s="121" t="s">
        <v>88</v>
      </c>
      <c r="B6" s="21">
        <v>622</v>
      </c>
      <c r="C6" s="24">
        <v>105.4</v>
      </c>
      <c r="D6" s="21">
        <v>21</v>
      </c>
      <c r="E6" s="24">
        <v>105</v>
      </c>
      <c r="F6" s="21">
        <v>49</v>
      </c>
      <c r="G6" s="24">
        <v>89.1</v>
      </c>
      <c r="H6" s="21">
        <v>16</v>
      </c>
      <c r="I6" s="24">
        <v>100</v>
      </c>
      <c r="J6" s="21">
        <v>57</v>
      </c>
      <c r="K6" s="24">
        <v>91.9</v>
      </c>
      <c r="L6" s="21">
        <v>10</v>
      </c>
      <c r="M6" s="24">
        <v>111.1</v>
      </c>
      <c r="N6" s="125" t="s">
        <v>126</v>
      </c>
    </row>
    <row r="7" spans="1:14" ht="18.75" x14ac:dyDescent="0.25">
      <c r="A7" s="121" t="s">
        <v>89</v>
      </c>
      <c r="B7" s="21">
        <v>171</v>
      </c>
      <c r="C7" s="24">
        <v>105.6</v>
      </c>
      <c r="D7" s="21" t="s">
        <v>225</v>
      </c>
      <c r="E7" s="27" t="s">
        <v>225</v>
      </c>
      <c r="F7" s="21">
        <v>14</v>
      </c>
      <c r="G7" s="24">
        <v>107.7</v>
      </c>
      <c r="H7" s="182" t="s">
        <v>447</v>
      </c>
      <c r="I7" s="182" t="s">
        <v>447</v>
      </c>
      <c r="J7" s="21">
        <v>17</v>
      </c>
      <c r="K7" s="24">
        <v>106.3</v>
      </c>
      <c r="L7" s="21">
        <v>44</v>
      </c>
      <c r="M7" s="24">
        <v>102.3</v>
      </c>
      <c r="N7" s="125" t="s">
        <v>127</v>
      </c>
    </row>
    <row r="8" spans="1:14" ht="18.75" x14ac:dyDescent="0.25">
      <c r="A8" s="121" t="s">
        <v>90</v>
      </c>
      <c r="B8" s="21">
        <v>952</v>
      </c>
      <c r="C8" s="24">
        <v>103.7</v>
      </c>
      <c r="D8" s="21">
        <v>68</v>
      </c>
      <c r="E8" s="24">
        <v>100</v>
      </c>
      <c r="F8" s="21">
        <v>22</v>
      </c>
      <c r="G8" s="24">
        <v>88</v>
      </c>
      <c r="H8" s="182" t="s">
        <v>447</v>
      </c>
      <c r="I8" s="182" t="s">
        <v>447</v>
      </c>
      <c r="J8" s="21">
        <v>23</v>
      </c>
      <c r="K8" s="24">
        <v>85.2</v>
      </c>
      <c r="L8" s="21">
        <v>7</v>
      </c>
      <c r="M8" s="24">
        <v>100</v>
      </c>
      <c r="N8" s="125" t="s">
        <v>128</v>
      </c>
    </row>
    <row r="9" spans="1:14" ht="18.75" x14ac:dyDescent="0.25">
      <c r="A9" s="121" t="s">
        <v>111</v>
      </c>
      <c r="B9" s="21">
        <v>286</v>
      </c>
      <c r="C9" s="24">
        <v>103.6</v>
      </c>
      <c r="D9" s="21">
        <v>8</v>
      </c>
      <c r="E9" s="24">
        <v>133.30000000000001</v>
      </c>
      <c r="F9" s="21">
        <v>11</v>
      </c>
      <c r="G9" s="24">
        <v>122.2</v>
      </c>
      <c r="H9" s="182" t="s">
        <v>447</v>
      </c>
      <c r="I9" s="182" t="s">
        <v>447</v>
      </c>
      <c r="J9" s="182" t="s">
        <v>447</v>
      </c>
      <c r="K9" s="182" t="s">
        <v>447</v>
      </c>
      <c r="L9" s="182" t="s">
        <v>447</v>
      </c>
      <c r="M9" s="182" t="s">
        <v>447</v>
      </c>
      <c r="N9" s="125" t="s">
        <v>129</v>
      </c>
    </row>
    <row r="10" spans="1:14" ht="18.75" x14ac:dyDescent="0.25">
      <c r="A10" s="121" t="s">
        <v>91</v>
      </c>
      <c r="B10" s="21">
        <v>204</v>
      </c>
      <c r="C10" s="24">
        <v>103.6</v>
      </c>
      <c r="D10" s="182" t="s">
        <v>447</v>
      </c>
      <c r="E10" s="182" t="s">
        <v>447</v>
      </c>
      <c r="F10" s="21">
        <v>24</v>
      </c>
      <c r="G10" s="24">
        <v>100</v>
      </c>
      <c r="H10" s="21">
        <v>8</v>
      </c>
      <c r="I10" s="24">
        <v>100</v>
      </c>
      <c r="J10" s="21">
        <v>17</v>
      </c>
      <c r="K10" s="24">
        <v>94.4</v>
      </c>
      <c r="L10" s="21">
        <v>30</v>
      </c>
      <c r="M10" s="24">
        <v>100</v>
      </c>
      <c r="N10" s="125" t="s">
        <v>130</v>
      </c>
    </row>
    <row r="11" spans="1:14" ht="15.75" x14ac:dyDescent="0.25">
      <c r="A11" s="121" t="s">
        <v>92</v>
      </c>
      <c r="B11" s="21">
        <v>22</v>
      </c>
      <c r="C11" s="24">
        <v>110</v>
      </c>
      <c r="D11" s="21">
        <v>4</v>
      </c>
      <c r="E11" s="24">
        <v>200</v>
      </c>
      <c r="F11" s="21" t="s">
        <v>225</v>
      </c>
      <c r="G11" s="27" t="s">
        <v>225</v>
      </c>
      <c r="H11" s="21" t="s">
        <v>225</v>
      </c>
      <c r="I11" s="27" t="s">
        <v>225</v>
      </c>
      <c r="J11" s="21" t="s">
        <v>225</v>
      </c>
      <c r="K11" s="27" t="s">
        <v>225</v>
      </c>
      <c r="L11" s="21" t="s">
        <v>225</v>
      </c>
      <c r="M11" s="27" t="s">
        <v>225</v>
      </c>
      <c r="N11" s="125" t="s">
        <v>131</v>
      </c>
    </row>
    <row r="12" spans="1:14" ht="18.75" x14ac:dyDescent="0.25">
      <c r="A12" s="121" t="s">
        <v>93</v>
      </c>
      <c r="B12" s="21">
        <v>675</v>
      </c>
      <c r="C12" s="24">
        <v>108.7</v>
      </c>
      <c r="D12" s="21">
        <v>10</v>
      </c>
      <c r="E12" s="24">
        <v>100</v>
      </c>
      <c r="F12" s="21">
        <v>14</v>
      </c>
      <c r="G12" s="24">
        <v>100</v>
      </c>
      <c r="H12" s="182" t="s">
        <v>447</v>
      </c>
      <c r="I12" s="182" t="s">
        <v>447</v>
      </c>
      <c r="J12" s="21" t="s">
        <v>225</v>
      </c>
      <c r="K12" s="27" t="s">
        <v>225</v>
      </c>
      <c r="L12" s="182" t="s">
        <v>447</v>
      </c>
      <c r="M12" s="182" t="s">
        <v>447</v>
      </c>
      <c r="N12" s="125" t="s">
        <v>132</v>
      </c>
    </row>
    <row r="13" spans="1:14" ht="18.75" x14ac:dyDescent="0.25">
      <c r="A13" s="121" t="s">
        <v>94</v>
      </c>
      <c r="B13" s="21">
        <v>82</v>
      </c>
      <c r="C13" s="24">
        <v>91.1</v>
      </c>
      <c r="D13" s="182" t="s">
        <v>447</v>
      </c>
      <c r="E13" s="182" t="s">
        <v>447</v>
      </c>
      <c r="F13" s="21">
        <v>7</v>
      </c>
      <c r="G13" s="24">
        <v>87.5</v>
      </c>
      <c r="H13" s="182" t="s">
        <v>447</v>
      </c>
      <c r="I13" s="182" t="s">
        <v>447</v>
      </c>
      <c r="J13" s="21" t="s">
        <v>225</v>
      </c>
      <c r="K13" s="27" t="s">
        <v>225</v>
      </c>
      <c r="L13" s="21">
        <v>23</v>
      </c>
      <c r="M13" s="24">
        <v>100</v>
      </c>
      <c r="N13" s="125" t="s">
        <v>133</v>
      </c>
    </row>
    <row r="14" spans="1:14" ht="18.75" x14ac:dyDescent="0.25">
      <c r="A14" s="121" t="s">
        <v>95</v>
      </c>
      <c r="B14" s="21">
        <v>337</v>
      </c>
      <c r="C14" s="24">
        <v>101.8</v>
      </c>
      <c r="D14" s="21">
        <v>16</v>
      </c>
      <c r="E14" s="24">
        <v>100</v>
      </c>
      <c r="F14" s="21">
        <v>18</v>
      </c>
      <c r="G14" s="24">
        <v>100</v>
      </c>
      <c r="H14" s="182" t="s">
        <v>447</v>
      </c>
      <c r="I14" s="182" t="s">
        <v>447</v>
      </c>
      <c r="J14" s="21">
        <v>31</v>
      </c>
      <c r="K14" s="24">
        <v>93.9</v>
      </c>
      <c r="L14" s="21">
        <v>26</v>
      </c>
      <c r="M14" s="24">
        <v>118.2</v>
      </c>
      <c r="N14" s="125" t="s">
        <v>134</v>
      </c>
    </row>
    <row r="15" spans="1:14" ht="18.75" x14ac:dyDescent="0.25">
      <c r="A15" s="121" t="s">
        <v>96</v>
      </c>
      <c r="B15" s="21">
        <v>941</v>
      </c>
      <c r="C15" s="24">
        <v>106.7</v>
      </c>
      <c r="D15" s="21">
        <v>57</v>
      </c>
      <c r="E15" s="24">
        <v>100</v>
      </c>
      <c r="F15" s="21">
        <v>44</v>
      </c>
      <c r="G15" s="24">
        <v>102.3</v>
      </c>
      <c r="H15" s="21">
        <v>10</v>
      </c>
      <c r="I15" s="24">
        <v>100</v>
      </c>
      <c r="J15" s="21">
        <v>46</v>
      </c>
      <c r="K15" s="24">
        <v>95.8</v>
      </c>
      <c r="L15" s="182" t="s">
        <v>447</v>
      </c>
      <c r="M15" s="182" t="s">
        <v>447</v>
      </c>
      <c r="N15" s="125" t="s">
        <v>135</v>
      </c>
    </row>
    <row r="16" spans="1:14" ht="18.75" x14ac:dyDescent="0.25">
      <c r="A16" s="121" t="s">
        <v>112</v>
      </c>
      <c r="B16" s="21">
        <v>452</v>
      </c>
      <c r="C16" s="24">
        <v>105.9</v>
      </c>
      <c r="D16" s="21">
        <v>8</v>
      </c>
      <c r="E16" s="24">
        <v>72.7</v>
      </c>
      <c r="F16" s="21">
        <v>28</v>
      </c>
      <c r="G16" s="24">
        <v>121.7</v>
      </c>
      <c r="H16" s="21">
        <v>19</v>
      </c>
      <c r="I16" s="24">
        <v>135.69999999999999</v>
      </c>
      <c r="J16" s="182" t="s">
        <v>447</v>
      </c>
      <c r="K16" s="182" t="s">
        <v>447</v>
      </c>
      <c r="L16" s="21" t="s">
        <v>225</v>
      </c>
      <c r="M16" s="27" t="s">
        <v>225</v>
      </c>
      <c r="N16" s="125" t="s">
        <v>136</v>
      </c>
    </row>
    <row r="17" spans="1:14" ht="18.75" x14ac:dyDescent="0.25">
      <c r="A17" s="121" t="s">
        <v>97</v>
      </c>
      <c r="B17" s="21">
        <v>216</v>
      </c>
      <c r="C17" s="24">
        <v>103.3</v>
      </c>
      <c r="D17" s="182" t="s">
        <v>447</v>
      </c>
      <c r="E17" s="182" t="s">
        <v>447</v>
      </c>
      <c r="F17" s="21">
        <v>35</v>
      </c>
      <c r="G17" s="24">
        <v>116.7</v>
      </c>
      <c r="H17" s="21">
        <v>16</v>
      </c>
      <c r="I17" s="24">
        <v>160</v>
      </c>
      <c r="J17" s="21">
        <v>15</v>
      </c>
      <c r="K17" s="24">
        <v>93.8</v>
      </c>
      <c r="L17" s="21">
        <v>42</v>
      </c>
      <c r="M17" s="24">
        <v>100</v>
      </c>
      <c r="N17" s="125" t="s">
        <v>137</v>
      </c>
    </row>
    <row r="18" spans="1:14" ht="18.75" x14ac:dyDescent="0.25">
      <c r="A18" s="121" t="s">
        <v>98</v>
      </c>
      <c r="B18" s="21">
        <v>553</v>
      </c>
      <c r="C18" s="24">
        <v>106.6</v>
      </c>
      <c r="D18" s="21">
        <v>31</v>
      </c>
      <c r="E18" s="24">
        <v>103.3</v>
      </c>
      <c r="F18" s="21">
        <v>12</v>
      </c>
      <c r="G18" s="24">
        <v>100</v>
      </c>
      <c r="H18" s="182" t="s">
        <v>447</v>
      </c>
      <c r="I18" s="182" t="s">
        <v>447</v>
      </c>
      <c r="J18" s="182" t="s">
        <v>447</v>
      </c>
      <c r="K18" s="182" t="s">
        <v>447</v>
      </c>
      <c r="L18" s="182" t="s">
        <v>447</v>
      </c>
      <c r="M18" s="182" t="s">
        <v>447</v>
      </c>
      <c r="N18" s="125" t="s">
        <v>138</v>
      </c>
    </row>
    <row r="19" spans="1:14" ht="18.75" x14ac:dyDescent="0.25">
      <c r="A19" s="121" t="s">
        <v>99</v>
      </c>
      <c r="B19" s="21">
        <v>586</v>
      </c>
      <c r="C19" s="24">
        <v>107.7</v>
      </c>
      <c r="D19" s="21">
        <v>25</v>
      </c>
      <c r="E19" s="24">
        <v>89.3</v>
      </c>
      <c r="F19" s="21">
        <v>26</v>
      </c>
      <c r="G19" s="24">
        <v>100</v>
      </c>
      <c r="H19" s="182" t="s">
        <v>447</v>
      </c>
      <c r="I19" s="182" t="s">
        <v>447</v>
      </c>
      <c r="J19" s="21" t="s">
        <v>225</v>
      </c>
      <c r="K19" s="27" t="s">
        <v>225</v>
      </c>
      <c r="L19" s="182" t="s">
        <v>447</v>
      </c>
      <c r="M19" s="182" t="s">
        <v>447</v>
      </c>
      <c r="N19" s="125" t="s">
        <v>139</v>
      </c>
    </row>
    <row r="20" spans="1:14" ht="15.75" x14ac:dyDescent="0.25">
      <c r="A20" s="121" t="s">
        <v>100</v>
      </c>
      <c r="B20" s="21">
        <v>563</v>
      </c>
      <c r="C20" s="24">
        <v>106.4</v>
      </c>
      <c r="D20" s="21">
        <v>9</v>
      </c>
      <c r="E20" s="24">
        <v>128.6</v>
      </c>
      <c r="F20" s="21">
        <v>25</v>
      </c>
      <c r="G20" s="24">
        <v>96.2</v>
      </c>
      <c r="H20" s="21">
        <v>9</v>
      </c>
      <c r="I20" s="24">
        <v>100</v>
      </c>
      <c r="J20" s="21">
        <v>41</v>
      </c>
      <c r="K20" s="24">
        <v>89.1</v>
      </c>
      <c r="L20" s="21">
        <v>22</v>
      </c>
      <c r="M20" s="24">
        <v>100</v>
      </c>
      <c r="N20" s="125" t="s">
        <v>140</v>
      </c>
    </row>
    <row r="21" spans="1:14" ht="18.75" x14ac:dyDescent="0.25">
      <c r="A21" s="121" t="s">
        <v>101</v>
      </c>
      <c r="B21" s="21">
        <v>131</v>
      </c>
      <c r="C21" s="24">
        <v>110.1</v>
      </c>
      <c r="D21" s="182" t="s">
        <v>447</v>
      </c>
      <c r="E21" s="182" t="s">
        <v>447</v>
      </c>
      <c r="F21" s="21">
        <v>14</v>
      </c>
      <c r="G21" s="24">
        <v>107.7</v>
      </c>
      <c r="H21" s="21">
        <v>6</v>
      </c>
      <c r="I21" s="24">
        <v>120</v>
      </c>
      <c r="J21" s="21">
        <v>5</v>
      </c>
      <c r="K21" s="24">
        <v>100</v>
      </c>
      <c r="L21" s="21">
        <v>19</v>
      </c>
      <c r="M21" s="24">
        <v>111.8</v>
      </c>
      <c r="N21" s="125" t="s">
        <v>141</v>
      </c>
    </row>
    <row r="22" spans="1:14" ht="15.75" x14ac:dyDescent="0.25">
      <c r="A22" s="121" t="s">
        <v>102</v>
      </c>
      <c r="B22" s="21">
        <v>279</v>
      </c>
      <c r="C22" s="24">
        <v>99.3</v>
      </c>
      <c r="D22" s="21">
        <v>5</v>
      </c>
      <c r="E22" s="24">
        <v>125</v>
      </c>
      <c r="F22" s="21">
        <v>28</v>
      </c>
      <c r="G22" s="24">
        <v>100</v>
      </c>
      <c r="H22" s="21">
        <v>8</v>
      </c>
      <c r="I22" s="24">
        <v>114.3</v>
      </c>
      <c r="J22" s="21">
        <v>17</v>
      </c>
      <c r="K22" s="24">
        <v>89.5</v>
      </c>
      <c r="L22" s="21">
        <v>22</v>
      </c>
      <c r="M22" s="24">
        <v>88</v>
      </c>
      <c r="N22" s="125" t="s">
        <v>142</v>
      </c>
    </row>
    <row r="23" spans="1:14" ht="18.75" x14ac:dyDescent="0.25">
      <c r="A23" s="121" t="s">
        <v>103</v>
      </c>
      <c r="B23" s="21">
        <v>157</v>
      </c>
      <c r="C23" s="24">
        <v>104</v>
      </c>
      <c r="D23" s="182" t="s">
        <v>447</v>
      </c>
      <c r="E23" s="182" t="s">
        <v>447</v>
      </c>
      <c r="F23" s="182" t="s">
        <v>447</v>
      </c>
      <c r="G23" s="182" t="s">
        <v>447</v>
      </c>
      <c r="H23" s="21" t="s">
        <v>225</v>
      </c>
      <c r="I23" s="27" t="s">
        <v>225</v>
      </c>
      <c r="J23" s="21">
        <v>20</v>
      </c>
      <c r="K23" s="24">
        <v>95.2</v>
      </c>
      <c r="L23" s="21">
        <v>15</v>
      </c>
      <c r="M23" s="24">
        <v>115.4</v>
      </c>
      <c r="N23" s="125" t="s">
        <v>143</v>
      </c>
    </row>
    <row r="24" spans="1:14" ht="15.75" x14ac:dyDescent="0.25">
      <c r="A24" s="121" t="s">
        <v>104</v>
      </c>
      <c r="B24" s="21">
        <v>556</v>
      </c>
      <c r="C24" s="24">
        <v>102.2</v>
      </c>
      <c r="D24" s="21">
        <v>23</v>
      </c>
      <c r="E24" s="24">
        <v>164.3</v>
      </c>
      <c r="F24" s="21">
        <v>32</v>
      </c>
      <c r="G24" s="24">
        <v>100</v>
      </c>
      <c r="H24" s="21">
        <v>15</v>
      </c>
      <c r="I24" s="24">
        <v>107.1</v>
      </c>
      <c r="J24" s="21">
        <v>69</v>
      </c>
      <c r="K24" s="24">
        <v>93.2</v>
      </c>
      <c r="L24" s="21">
        <v>8</v>
      </c>
      <c r="M24" s="24">
        <v>100</v>
      </c>
      <c r="N24" s="125" t="s">
        <v>144</v>
      </c>
    </row>
    <row r="25" spans="1:14" ht="18.75" x14ac:dyDescent="0.25">
      <c r="A25" s="121" t="s">
        <v>105</v>
      </c>
      <c r="B25" s="21">
        <v>418</v>
      </c>
      <c r="C25" s="24">
        <v>118.1</v>
      </c>
      <c r="D25" s="21">
        <v>16</v>
      </c>
      <c r="E25" s="24">
        <v>145.5</v>
      </c>
      <c r="F25" s="21">
        <v>20</v>
      </c>
      <c r="G25" s="24">
        <v>111.1</v>
      </c>
      <c r="H25" s="182" t="s">
        <v>447</v>
      </c>
      <c r="I25" s="182" t="s">
        <v>447</v>
      </c>
      <c r="J25" s="21" t="s">
        <v>225</v>
      </c>
      <c r="K25" s="27" t="s">
        <v>225</v>
      </c>
      <c r="L25" s="21">
        <v>35</v>
      </c>
      <c r="M25" s="24">
        <v>102.9</v>
      </c>
      <c r="N25" s="125" t="s">
        <v>145</v>
      </c>
    </row>
    <row r="26" spans="1:14" ht="15.75" x14ac:dyDescent="0.25">
      <c r="A26" s="121" t="s">
        <v>106</v>
      </c>
      <c r="B26" s="21">
        <v>339</v>
      </c>
      <c r="C26" s="24">
        <v>109.4</v>
      </c>
      <c r="D26" s="21">
        <v>9</v>
      </c>
      <c r="E26" s="24">
        <v>128.6</v>
      </c>
      <c r="F26" s="21">
        <v>22</v>
      </c>
      <c r="G26" s="24">
        <v>104.8</v>
      </c>
      <c r="H26" s="21">
        <v>10</v>
      </c>
      <c r="I26" s="24">
        <v>100</v>
      </c>
      <c r="J26" s="21">
        <v>14</v>
      </c>
      <c r="K26" s="24">
        <v>100</v>
      </c>
      <c r="L26" s="21">
        <v>9</v>
      </c>
      <c r="M26" s="24">
        <v>100</v>
      </c>
      <c r="N26" s="125" t="s">
        <v>146</v>
      </c>
    </row>
    <row r="27" spans="1:14" ht="15.75" x14ac:dyDescent="0.25">
      <c r="A27" s="121" t="s">
        <v>107</v>
      </c>
      <c r="B27" s="21">
        <v>307</v>
      </c>
      <c r="C27" s="24">
        <v>111.2</v>
      </c>
      <c r="D27" s="21">
        <v>21</v>
      </c>
      <c r="E27" s="24">
        <v>110.5</v>
      </c>
      <c r="F27" s="21">
        <v>38</v>
      </c>
      <c r="G27" s="24">
        <v>108.6</v>
      </c>
      <c r="H27" s="21">
        <v>11</v>
      </c>
      <c r="I27" s="24">
        <v>122.2</v>
      </c>
      <c r="J27" s="21">
        <v>18</v>
      </c>
      <c r="K27" s="24">
        <v>90</v>
      </c>
      <c r="L27" s="21">
        <v>8</v>
      </c>
      <c r="M27" s="24">
        <v>100</v>
      </c>
      <c r="N27" s="125" t="s">
        <v>147</v>
      </c>
    </row>
    <row r="28" spans="1:14" ht="18.75" x14ac:dyDescent="0.25">
      <c r="A28" s="121" t="s">
        <v>108</v>
      </c>
      <c r="B28" s="21">
        <v>55</v>
      </c>
      <c r="C28" s="24">
        <v>103.8</v>
      </c>
      <c r="D28" s="182" t="s">
        <v>447</v>
      </c>
      <c r="E28" s="182" t="s">
        <v>447</v>
      </c>
      <c r="F28" s="182" t="s">
        <v>447</v>
      </c>
      <c r="G28" s="182" t="s">
        <v>447</v>
      </c>
      <c r="H28" s="182" t="s">
        <v>447</v>
      </c>
      <c r="I28" s="182" t="s">
        <v>447</v>
      </c>
      <c r="J28" s="21" t="s">
        <v>225</v>
      </c>
      <c r="K28" s="27" t="s">
        <v>225</v>
      </c>
      <c r="L28" s="21">
        <v>6</v>
      </c>
      <c r="M28" s="24">
        <v>100</v>
      </c>
      <c r="N28" s="125" t="s">
        <v>148</v>
      </c>
    </row>
    <row r="29" spans="1:14" ht="15.75" x14ac:dyDescent="0.25">
      <c r="A29" s="121" t="s">
        <v>109</v>
      </c>
      <c r="B29" s="21">
        <v>189</v>
      </c>
      <c r="C29" s="24">
        <v>105.6</v>
      </c>
      <c r="D29" s="21">
        <v>12</v>
      </c>
      <c r="E29" s="24">
        <v>92.3</v>
      </c>
      <c r="F29" s="21">
        <v>26</v>
      </c>
      <c r="G29" s="24">
        <v>96.3</v>
      </c>
      <c r="H29" s="21">
        <v>8</v>
      </c>
      <c r="I29" s="24">
        <v>100</v>
      </c>
      <c r="J29" s="21">
        <v>7</v>
      </c>
      <c r="K29" s="24">
        <v>58.3</v>
      </c>
      <c r="L29" s="21">
        <v>60</v>
      </c>
      <c r="M29" s="24">
        <v>95.2</v>
      </c>
      <c r="N29" s="125" t="s">
        <v>149</v>
      </c>
    </row>
    <row r="30" spans="1:14" ht="15.75" x14ac:dyDescent="0.25">
      <c r="A30" s="126" t="s">
        <v>110</v>
      </c>
      <c r="B30" s="117" t="s">
        <v>225</v>
      </c>
      <c r="C30" s="141" t="s">
        <v>225</v>
      </c>
      <c r="D30" s="117" t="s">
        <v>225</v>
      </c>
      <c r="E30" s="141" t="s">
        <v>225</v>
      </c>
      <c r="F30" s="117" t="s">
        <v>225</v>
      </c>
      <c r="G30" s="141" t="s">
        <v>225</v>
      </c>
      <c r="H30" s="117" t="s">
        <v>225</v>
      </c>
      <c r="I30" s="141" t="s">
        <v>225</v>
      </c>
      <c r="J30" s="117" t="s">
        <v>225</v>
      </c>
      <c r="K30" s="141" t="s">
        <v>225</v>
      </c>
      <c r="L30" s="117" t="s">
        <v>225</v>
      </c>
      <c r="M30" s="141" t="s">
        <v>225</v>
      </c>
      <c r="N30" s="129" t="s">
        <v>150</v>
      </c>
    </row>
    <row r="31" spans="1:14" ht="15.75" x14ac:dyDescent="0.25">
      <c r="A31" s="10"/>
      <c r="B31" s="42"/>
      <c r="C31" s="45"/>
      <c r="D31" s="42"/>
      <c r="E31" s="45"/>
      <c r="F31" s="42"/>
      <c r="G31" s="45"/>
      <c r="H31" s="42"/>
      <c r="I31" s="45"/>
      <c r="J31" s="42"/>
      <c r="K31" s="45"/>
      <c r="L31" s="42"/>
      <c r="M31" s="45"/>
      <c r="N31" s="10"/>
    </row>
    <row r="32" spans="1:14" ht="53.25" customHeight="1" x14ac:dyDescent="0.25">
      <c r="A32" s="187" t="s">
        <v>280</v>
      </c>
      <c r="B32" s="187"/>
      <c r="C32" s="187"/>
      <c r="D32" s="187"/>
      <c r="E32" s="187"/>
      <c r="F32" s="187"/>
      <c r="G32" s="187"/>
      <c r="H32" s="187"/>
      <c r="N32" s="10"/>
    </row>
    <row r="33" spans="1:11" ht="33.75" customHeight="1" x14ac:dyDescent="0.25">
      <c r="A33" s="207" t="s">
        <v>448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</row>
  </sheetData>
  <mergeCells count="12">
    <mergeCell ref="A33:K33"/>
    <mergeCell ref="A32:H32"/>
    <mergeCell ref="N3:N4"/>
    <mergeCell ref="A2:N2"/>
    <mergeCell ref="A1:N1"/>
    <mergeCell ref="J3:K3"/>
    <mergeCell ref="L3:M3"/>
    <mergeCell ref="A3:A4"/>
    <mergeCell ref="B3:C3"/>
    <mergeCell ref="D3:E3"/>
    <mergeCell ref="F3:G3"/>
    <mergeCell ref="H3:I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activeCell="A34" sqref="A34"/>
    </sheetView>
  </sheetViews>
  <sheetFormatPr defaultRowHeight="15" x14ac:dyDescent="0.25"/>
  <cols>
    <col min="1" max="1" width="21.42578125" style="3" customWidth="1"/>
    <col min="2" max="2" width="9.140625" style="3"/>
    <col min="3" max="3" width="15.85546875" style="3" customWidth="1"/>
    <col min="4" max="4" width="9.140625" style="3"/>
    <col min="5" max="5" width="16.85546875" style="3" customWidth="1"/>
    <col min="6" max="6" width="9.140625" style="3"/>
    <col min="7" max="7" width="16.7109375" style="3" customWidth="1"/>
    <col min="8" max="8" width="9.140625" style="3"/>
    <col min="9" max="9" width="17.7109375" style="3" customWidth="1"/>
    <col min="10" max="10" width="9.140625" style="3"/>
    <col min="11" max="11" width="18.140625" style="3" customWidth="1"/>
    <col min="12" max="12" width="21.85546875" style="3" customWidth="1"/>
    <col min="13" max="16384" width="9.140625" style="3"/>
  </cols>
  <sheetData>
    <row r="1" spans="1:14" ht="54" customHeight="1" x14ac:dyDescent="0.25">
      <c r="A1" s="203" t="s">
        <v>436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1:14" ht="18.75" customHeight="1" x14ac:dyDescent="0.25">
      <c r="A2" s="215" t="s">
        <v>354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16"/>
      <c r="N2" s="16"/>
    </row>
    <row r="3" spans="1:14" ht="71.25" customHeight="1" x14ac:dyDescent="0.25">
      <c r="A3" s="190"/>
      <c r="B3" s="192" t="s">
        <v>318</v>
      </c>
      <c r="C3" s="188"/>
      <c r="D3" s="188" t="s">
        <v>420</v>
      </c>
      <c r="E3" s="188"/>
      <c r="F3" s="188" t="s">
        <v>319</v>
      </c>
      <c r="G3" s="188"/>
      <c r="H3" s="188" t="s">
        <v>421</v>
      </c>
      <c r="I3" s="188"/>
      <c r="J3" s="188" t="s">
        <v>422</v>
      </c>
      <c r="K3" s="191"/>
      <c r="L3" s="188"/>
    </row>
    <row r="4" spans="1:14" ht="123.75" customHeight="1" x14ac:dyDescent="0.25">
      <c r="A4" s="190"/>
      <c r="B4" s="139" t="s">
        <v>304</v>
      </c>
      <c r="C4" s="79" t="s">
        <v>305</v>
      </c>
      <c r="D4" s="80" t="s">
        <v>304</v>
      </c>
      <c r="E4" s="79" t="s">
        <v>305</v>
      </c>
      <c r="F4" s="80" t="s">
        <v>304</v>
      </c>
      <c r="G4" s="79" t="s">
        <v>305</v>
      </c>
      <c r="H4" s="80" t="s">
        <v>304</v>
      </c>
      <c r="I4" s="79" t="s">
        <v>305</v>
      </c>
      <c r="J4" s="80" t="s">
        <v>304</v>
      </c>
      <c r="K4" s="123" t="s">
        <v>305</v>
      </c>
      <c r="L4" s="188"/>
    </row>
    <row r="5" spans="1:14" ht="15.75" x14ac:dyDescent="0.25">
      <c r="A5" s="120" t="s">
        <v>87</v>
      </c>
      <c r="B5" s="52">
        <v>2855</v>
      </c>
      <c r="C5" s="51">
        <v>104.3</v>
      </c>
      <c r="D5" s="52">
        <v>1988</v>
      </c>
      <c r="E5" s="51">
        <v>104.9</v>
      </c>
      <c r="F5" s="52">
        <v>4391</v>
      </c>
      <c r="G5" s="51">
        <v>115.9</v>
      </c>
      <c r="H5" s="52">
        <v>1820</v>
      </c>
      <c r="I5" s="51">
        <v>104.7</v>
      </c>
      <c r="J5" s="52">
        <v>6282</v>
      </c>
      <c r="K5" s="51">
        <v>112</v>
      </c>
      <c r="L5" s="124" t="s">
        <v>125</v>
      </c>
    </row>
    <row r="6" spans="1:14" ht="15.75" x14ac:dyDescent="0.25">
      <c r="A6" s="121" t="s">
        <v>88</v>
      </c>
      <c r="B6" s="21">
        <v>188</v>
      </c>
      <c r="C6" s="24">
        <v>100</v>
      </c>
      <c r="D6" s="21">
        <v>129</v>
      </c>
      <c r="E6" s="24">
        <v>103.2</v>
      </c>
      <c r="F6" s="21">
        <v>341</v>
      </c>
      <c r="G6" s="24">
        <v>128.69999999999999</v>
      </c>
      <c r="H6" s="21">
        <v>160</v>
      </c>
      <c r="I6" s="24">
        <v>110.3</v>
      </c>
      <c r="J6" s="21">
        <v>475</v>
      </c>
      <c r="K6" s="24">
        <v>109.4</v>
      </c>
      <c r="L6" s="125" t="s">
        <v>126</v>
      </c>
    </row>
    <row r="7" spans="1:14" ht="15.75" x14ac:dyDescent="0.25">
      <c r="A7" s="121" t="s">
        <v>89</v>
      </c>
      <c r="B7" s="21">
        <v>72</v>
      </c>
      <c r="C7" s="24">
        <v>101.4</v>
      </c>
      <c r="D7" s="21">
        <v>62</v>
      </c>
      <c r="E7" s="24">
        <v>101.6</v>
      </c>
      <c r="F7" s="21">
        <v>46</v>
      </c>
      <c r="G7" s="24">
        <v>124.3</v>
      </c>
      <c r="H7" s="21">
        <v>42</v>
      </c>
      <c r="I7" s="24">
        <v>97.7</v>
      </c>
      <c r="J7" s="21">
        <v>52</v>
      </c>
      <c r="K7" s="24">
        <v>126.8</v>
      </c>
      <c r="L7" s="125" t="s">
        <v>127</v>
      </c>
    </row>
    <row r="8" spans="1:14" ht="15.75" x14ac:dyDescent="0.25">
      <c r="A8" s="121" t="s">
        <v>90</v>
      </c>
      <c r="B8" s="21">
        <v>246</v>
      </c>
      <c r="C8" s="24">
        <v>103.8</v>
      </c>
      <c r="D8" s="21">
        <v>174</v>
      </c>
      <c r="E8" s="24">
        <v>104.2</v>
      </c>
      <c r="F8" s="21">
        <v>499</v>
      </c>
      <c r="G8" s="24">
        <v>111.1</v>
      </c>
      <c r="H8" s="21">
        <v>150</v>
      </c>
      <c r="I8" s="24">
        <v>101.4</v>
      </c>
      <c r="J8" s="21">
        <v>591</v>
      </c>
      <c r="K8" s="24">
        <v>116.3</v>
      </c>
      <c r="L8" s="125" t="s">
        <v>128</v>
      </c>
    </row>
    <row r="9" spans="1:14" ht="15.75" x14ac:dyDescent="0.25">
      <c r="A9" s="121" t="s">
        <v>111</v>
      </c>
      <c r="B9" s="21">
        <v>78</v>
      </c>
      <c r="C9" s="24">
        <v>118.2</v>
      </c>
      <c r="D9" s="21">
        <v>54</v>
      </c>
      <c r="E9" s="24">
        <v>125.6</v>
      </c>
      <c r="F9" s="21">
        <v>170</v>
      </c>
      <c r="G9" s="24">
        <v>112.6</v>
      </c>
      <c r="H9" s="21">
        <v>65</v>
      </c>
      <c r="I9" s="24">
        <v>106.6</v>
      </c>
      <c r="J9" s="21">
        <v>162</v>
      </c>
      <c r="K9" s="24">
        <v>105.9</v>
      </c>
      <c r="L9" s="125" t="s">
        <v>129</v>
      </c>
    </row>
    <row r="10" spans="1:14" ht="15.75" x14ac:dyDescent="0.25">
      <c r="A10" s="121" t="s">
        <v>91</v>
      </c>
      <c r="B10" s="21">
        <v>118</v>
      </c>
      <c r="C10" s="24">
        <v>95.9</v>
      </c>
      <c r="D10" s="21">
        <v>93</v>
      </c>
      <c r="E10" s="24">
        <v>94.9</v>
      </c>
      <c r="F10" s="21">
        <v>90</v>
      </c>
      <c r="G10" s="24">
        <v>113.9</v>
      </c>
      <c r="H10" s="21">
        <v>64</v>
      </c>
      <c r="I10" s="24">
        <v>100</v>
      </c>
      <c r="J10" s="21">
        <v>163</v>
      </c>
      <c r="K10" s="24">
        <v>112.4</v>
      </c>
      <c r="L10" s="125" t="s">
        <v>130</v>
      </c>
    </row>
    <row r="11" spans="1:14" ht="18.75" x14ac:dyDescent="0.25">
      <c r="A11" s="121" t="s">
        <v>92</v>
      </c>
      <c r="B11" s="21">
        <v>25</v>
      </c>
      <c r="C11" s="24">
        <v>119</v>
      </c>
      <c r="D11" s="21">
        <v>24</v>
      </c>
      <c r="E11" s="24">
        <v>120</v>
      </c>
      <c r="F11" s="182" t="s">
        <v>447</v>
      </c>
      <c r="G11" s="182" t="s">
        <v>447</v>
      </c>
      <c r="H11" s="182" t="s">
        <v>447</v>
      </c>
      <c r="I11" s="182" t="s">
        <v>447</v>
      </c>
      <c r="J11" s="21">
        <v>20</v>
      </c>
      <c r="K11" s="24">
        <v>142.9</v>
      </c>
      <c r="L11" s="125" t="s">
        <v>131</v>
      </c>
    </row>
    <row r="12" spans="1:14" ht="15.75" x14ac:dyDescent="0.25">
      <c r="A12" s="121" t="s">
        <v>93</v>
      </c>
      <c r="B12" s="21">
        <v>173</v>
      </c>
      <c r="C12" s="24">
        <v>103.6</v>
      </c>
      <c r="D12" s="21">
        <v>109</v>
      </c>
      <c r="E12" s="24">
        <v>100</v>
      </c>
      <c r="F12" s="21">
        <v>360</v>
      </c>
      <c r="G12" s="24">
        <v>111.5</v>
      </c>
      <c r="H12" s="21">
        <v>163</v>
      </c>
      <c r="I12" s="24">
        <v>100.6</v>
      </c>
      <c r="J12" s="21">
        <v>415</v>
      </c>
      <c r="K12" s="24">
        <v>111</v>
      </c>
      <c r="L12" s="125" t="s">
        <v>132</v>
      </c>
    </row>
    <row r="13" spans="1:14" ht="15.75" x14ac:dyDescent="0.25">
      <c r="A13" s="121" t="s">
        <v>94</v>
      </c>
      <c r="B13" s="21">
        <v>40</v>
      </c>
      <c r="C13" s="24">
        <v>100</v>
      </c>
      <c r="D13" s="21">
        <v>28</v>
      </c>
      <c r="E13" s="24">
        <v>103.7</v>
      </c>
      <c r="F13" s="21">
        <v>21</v>
      </c>
      <c r="G13" s="24">
        <v>95.5</v>
      </c>
      <c r="H13" s="21">
        <v>28</v>
      </c>
      <c r="I13" s="24">
        <v>100</v>
      </c>
      <c r="J13" s="21">
        <v>63</v>
      </c>
      <c r="K13" s="24">
        <v>100</v>
      </c>
      <c r="L13" s="125" t="s">
        <v>133</v>
      </c>
    </row>
    <row r="14" spans="1:14" ht="15.75" x14ac:dyDescent="0.25">
      <c r="A14" s="121" t="s">
        <v>95</v>
      </c>
      <c r="B14" s="21">
        <v>131</v>
      </c>
      <c r="C14" s="24">
        <v>106.5</v>
      </c>
      <c r="D14" s="21">
        <v>79</v>
      </c>
      <c r="E14" s="24">
        <v>111.3</v>
      </c>
      <c r="F14" s="21">
        <v>174</v>
      </c>
      <c r="G14" s="24">
        <v>115.2</v>
      </c>
      <c r="H14" s="21">
        <v>72</v>
      </c>
      <c r="I14" s="24">
        <v>109.1</v>
      </c>
      <c r="J14" s="21">
        <v>281</v>
      </c>
      <c r="K14" s="24">
        <v>104.5</v>
      </c>
      <c r="L14" s="125" t="s">
        <v>134</v>
      </c>
    </row>
    <row r="15" spans="1:14" ht="15.75" x14ac:dyDescent="0.25">
      <c r="A15" s="121" t="s">
        <v>96</v>
      </c>
      <c r="B15" s="21">
        <v>235</v>
      </c>
      <c r="C15" s="24">
        <v>101.7</v>
      </c>
      <c r="D15" s="21">
        <v>132</v>
      </c>
      <c r="E15" s="24">
        <v>103.9</v>
      </c>
      <c r="F15" s="21">
        <v>490</v>
      </c>
      <c r="G15" s="24">
        <v>113.7</v>
      </c>
      <c r="H15" s="21">
        <v>166</v>
      </c>
      <c r="I15" s="24">
        <v>105.1</v>
      </c>
      <c r="J15" s="21">
        <v>690</v>
      </c>
      <c r="K15" s="24">
        <v>114.6</v>
      </c>
      <c r="L15" s="125" t="s">
        <v>135</v>
      </c>
    </row>
    <row r="16" spans="1:14" ht="15.75" x14ac:dyDescent="0.25">
      <c r="A16" s="121" t="s">
        <v>112</v>
      </c>
      <c r="B16" s="21">
        <v>146</v>
      </c>
      <c r="C16" s="24">
        <v>109</v>
      </c>
      <c r="D16" s="21">
        <v>78</v>
      </c>
      <c r="E16" s="24">
        <v>109.9</v>
      </c>
      <c r="F16" s="21">
        <v>225</v>
      </c>
      <c r="G16" s="24">
        <v>116.6</v>
      </c>
      <c r="H16" s="21">
        <v>50</v>
      </c>
      <c r="I16" s="24">
        <v>98</v>
      </c>
      <c r="J16" s="21">
        <v>203</v>
      </c>
      <c r="K16" s="24">
        <v>109.7</v>
      </c>
      <c r="L16" s="125" t="s">
        <v>136</v>
      </c>
    </row>
    <row r="17" spans="1:12" ht="15.75" x14ac:dyDescent="0.25">
      <c r="A17" s="121" t="s">
        <v>97</v>
      </c>
      <c r="B17" s="21">
        <v>112</v>
      </c>
      <c r="C17" s="24">
        <v>103.7</v>
      </c>
      <c r="D17" s="21">
        <v>86</v>
      </c>
      <c r="E17" s="24">
        <v>100</v>
      </c>
      <c r="F17" s="21">
        <v>26</v>
      </c>
      <c r="G17" s="24">
        <v>136.80000000000001</v>
      </c>
      <c r="H17" s="21">
        <v>43</v>
      </c>
      <c r="I17" s="24">
        <v>119.4</v>
      </c>
      <c r="J17" s="21">
        <v>169</v>
      </c>
      <c r="K17" s="24">
        <v>116.6</v>
      </c>
      <c r="L17" s="125" t="s">
        <v>137</v>
      </c>
    </row>
    <row r="18" spans="1:12" ht="15.75" x14ac:dyDescent="0.25">
      <c r="A18" s="121" t="s">
        <v>98</v>
      </c>
      <c r="B18" s="21">
        <v>113</v>
      </c>
      <c r="C18" s="24">
        <v>108.7</v>
      </c>
      <c r="D18" s="21">
        <v>71</v>
      </c>
      <c r="E18" s="24">
        <v>106</v>
      </c>
      <c r="F18" s="21">
        <v>254</v>
      </c>
      <c r="G18" s="24">
        <v>110</v>
      </c>
      <c r="H18" s="21">
        <v>155</v>
      </c>
      <c r="I18" s="24">
        <v>104.7</v>
      </c>
      <c r="J18" s="21">
        <v>549</v>
      </c>
      <c r="K18" s="24">
        <v>113.7</v>
      </c>
      <c r="L18" s="125" t="s">
        <v>138</v>
      </c>
    </row>
    <row r="19" spans="1:12" ht="15.75" x14ac:dyDescent="0.25">
      <c r="A19" s="121" t="s">
        <v>99</v>
      </c>
      <c r="B19" s="21">
        <v>141</v>
      </c>
      <c r="C19" s="24">
        <v>110.2</v>
      </c>
      <c r="D19" s="21">
        <v>88</v>
      </c>
      <c r="E19" s="24">
        <v>117.3</v>
      </c>
      <c r="F19" s="21">
        <v>314</v>
      </c>
      <c r="G19" s="24">
        <v>123.6</v>
      </c>
      <c r="H19" s="21">
        <v>83</v>
      </c>
      <c r="I19" s="24">
        <v>103.8</v>
      </c>
      <c r="J19" s="21">
        <v>400</v>
      </c>
      <c r="K19" s="24">
        <v>106.4</v>
      </c>
      <c r="L19" s="125" t="s">
        <v>139</v>
      </c>
    </row>
    <row r="20" spans="1:12" ht="15.75" x14ac:dyDescent="0.25">
      <c r="A20" s="121" t="s">
        <v>100</v>
      </c>
      <c r="B20" s="21">
        <v>245</v>
      </c>
      <c r="C20" s="24">
        <v>109.4</v>
      </c>
      <c r="D20" s="21">
        <v>214</v>
      </c>
      <c r="E20" s="24">
        <v>109.7</v>
      </c>
      <c r="F20" s="21">
        <v>293</v>
      </c>
      <c r="G20" s="24">
        <v>120.1</v>
      </c>
      <c r="H20" s="21">
        <v>121</v>
      </c>
      <c r="I20" s="24">
        <v>103.4</v>
      </c>
      <c r="J20" s="21">
        <v>340</v>
      </c>
      <c r="K20" s="24">
        <v>113</v>
      </c>
      <c r="L20" s="125" t="s">
        <v>140</v>
      </c>
    </row>
    <row r="21" spans="1:12" ht="18.75" x14ac:dyDescent="0.25">
      <c r="A21" s="121" t="s">
        <v>101</v>
      </c>
      <c r="B21" s="21">
        <v>40</v>
      </c>
      <c r="C21" s="24">
        <v>95.2</v>
      </c>
      <c r="D21" s="21">
        <v>32</v>
      </c>
      <c r="E21" s="24">
        <v>103.2</v>
      </c>
      <c r="F21" s="182" t="s">
        <v>447</v>
      </c>
      <c r="G21" s="182" t="s">
        <v>447</v>
      </c>
      <c r="H21" s="21">
        <v>21</v>
      </c>
      <c r="I21" s="24">
        <v>105</v>
      </c>
      <c r="J21" s="21">
        <v>60</v>
      </c>
      <c r="K21" s="24">
        <v>105.3</v>
      </c>
      <c r="L21" s="125" t="s">
        <v>141</v>
      </c>
    </row>
    <row r="22" spans="1:12" ht="15.75" x14ac:dyDescent="0.25">
      <c r="A22" s="121" t="s">
        <v>102</v>
      </c>
      <c r="B22" s="21">
        <v>100</v>
      </c>
      <c r="C22" s="24">
        <v>100</v>
      </c>
      <c r="D22" s="21">
        <v>82</v>
      </c>
      <c r="E22" s="24">
        <v>100</v>
      </c>
      <c r="F22" s="21">
        <v>164</v>
      </c>
      <c r="G22" s="24">
        <v>103.1</v>
      </c>
      <c r="H22" s="21">
        <v>80</v>
      </c>
      <c r="I22" s="24">
        <v>105.3</v>
      </c>
      <c r="J22" s="21">
        <v>175</v>
      </c>
      <c r="K22" s="24">
        <v>115.1</v>
      </c>
      <c r="L22" s="125" t="s">
        <v>142</v>
      </c>
    </row>
    <row r="23" spans="1:12" ht="15.75" x14ac:dyDescent="0.25">
      <c r="A23" s="121" t="s">
        <v>103</v>
      </c>
      <c r="B23" s="21">
        <v>29</v>
      </c>
      <c r="C23" s="24">
        <v>100</v>
      </c>
      <c r="D23" s="21">
        <v>20</v>
      </c>
      <c r="E23" s="24">
        <v>100</v>
      </c>
      <c r="F23" s="21">
        <v>43</v>
      </c>
      <c r="G23" s="24">
        <v>119.4</v>
      </c>
      <c r="H23" s="21">
        <v>16</v>
      </c>
      <c r="I23" s="24">
        <v>106.7</v>
      </c>
      <c r="J23" s="21">
        <v>83</v>
      </c>
      <c r="K23" s="24">
        <v>125.8</v>
      </c>
      <c r="L23" s="125" t="s">
        <v>143</v>
      </c>
    </row>
    <row r="24" spans="1:12" ht="15.75" x14ac:dyDescent="0.25">
      <c r="A24" s="121" t="s">
        <v>104</v>
      </c>
      <c r="B24" s="21">
        <v>182</v>
      </c>
      <c r="C24" s="24">
        <v>104</v>
      </c>
      <c r="D24" s="21">
        <v>118</v>
      </c>
      <c r="E24" s="24">
        <v>106.3</v>
      </c>
      <c r="F24" s="21">
        <v>341</v>
      </c>
      <c r="G24" s="24">
        <v>116.4</v>
      </c>
      <c r="H24" s="21">
        <v>89</v>
      </c>
      <c r="I24" s="24">
        <v>103.5</v>
      </c>
      <c r="J24" s="21">
        <v>329</v>
      </c>
      <c r="K24" s="24">
        <v>107.5</v>
      </c>
      <c r="L24" s="125" t="s">
        <v>144</v>
      </c>
    </row>
    <row r="25" spans="1:12" ht="15.75" x14ac:dyDescent="0.25">
      <c r="A25" s="121" t="s">
        <v>105</v>
      </c>
      <c r="B25" s="21">
        <v>83</v>
      </c>
      <c r="C25" s="24">
        <v>105.1</v>
      </c>
      <c r="D25" s="21">
        <v>37</v>
      </c>
      <c r="E25" s="24">
        <v>102.8</v>
      </c>
      <c r="F25" s="21">
        <v>186</v>
      </c>
      <c r="G25" s="24">
        <v>123.2</v>
      </c>
      <c r="H25" s="21">
        <v>69</v>
      </c>
      <c r="I25" s="24">
        <v>95.8</v>
      </c>
      <c r="J25" s="21">
        <v>444</v>
      </c>
      <c r="K25" s="24">
        <v>114.1</v>
      </c>
      <c r="L25" s="125" t="s">
        <v>145</v>
      </c>
    </row>
    <row r="26" spans="1:12" ht="15.75" x14ac:dyDescent="0.25">
      <c r="A26" s="121" t="s">
        <v>106</v>
      </c>
      <c r="B26" s="21">
        <v>117</v>
      </c>
      <c r="C26" s="24">
        <v>102.6</v>
      </c>
      <c r="D26" s="21">
        <v>89</v>
      </c>
      <c r="E26" s="24">
        <v>102.3</v>
      </c>
      <c r="F26" s="21">
        <v>100</v>
      </c>
      <c r="G26" s="24">
        <v>122</v>
      </c>
      <c r="H26" s="21">
        <v>45</v>
      </c>
      <c r="I26" s="24">
        <v>115.4</v>
      </c>
      <c r="J26" s="21">
        <v>220</v>
      </c>
      <c r="K26" s="24">
        <v>111.7</v>
      </c>
      <c r="L26" s="125" t="s">
        <v>146</v>
      </c>
    </row>
    <row r="27" spans="1:12" ht="15.75" x14ac:dyDescent="0.25">
      <c r="A27" s="121" t="s">
        <v>107</v>
      </c>
      <c r="B27" s="21">
        <v>100</v>
      </c>
      <c r="C27" s="24">
        <v>107.5</v>
      </c>
      <c r="D27" s="21">
        <v>68</v>
      </c>
      <c r="E27" s="24">
        <v>101.5</v>
      </c>
      <c r="F27" s="21">
        <v>113</v>
      </c>
      <c r="G27" s="24">
        <v>107.6</v>
      </c>
      <c r="H27" s="21">
        <v>72</v>
      </c>
      <c r="I27" s="24">
        <v>104.3</v>
      </c>
      <c r="J27" s="21">
        <v>227</v>
      </c>
      <c r="K27" s="24">
        <v>115.2</v>
      </c>
      <c r="L27" s="125" t="s">
        <v>147</v>
      </c>
    </row>
    <row r="28" spans="1:12" ht="15.75" x14ac:dyDescent="0.25">
      <c r="A28" s="121" t="s">
        <v>108</v>
      </c>
      <c r="B28" s="21">
        <v>33</v>
      </c>
      <c r="C28" s="24">
        <v>103.1</v>
      </c>
      <c r="D28" s="21">
        <v>29</v>
      </c>
      <c r="E28" s="24">
        <v>100</v>
      </c>
      <c r="F28" s="21">
        <v>16</v>
      </c>
      <c r="G28" s="24">
        <v>133.30000000000001</v>
      </c>
      <c r="H28" s="21">
        <v>7</v>
      </c>
      <c r="I28" s="24">
        <v>116.7</v>
      </c>
      <c r="J28" s="21">
        <v>31</v>
      </c>
      <c r="K28" s="24">
        <v>103.3</v>
      </c>
      <c r="L28" s="125" t="s">
        <v>148</v>
      </c>
    </row>
    <row r="29" spans="1:12" ht="15.75" x14ac:dyDescent="0.25">
      <c r="A29" s="121" t="s">
        <v>109</v>
      </c>
      <c r="B29" s="21">
        <v>108</v>
      </c>
      <c r="C29" s="24">
        <v>100.9</v>
      </c>
      <c r="D29" s="21">
        <v>92</v>
      </c>
      <c r="E29" s="24">
        <v>101.1</v>
      </c>
      <c r="F29" s="21">
        <v>110</v>
      </c>
      <c r="G29" s="24">
        <v>115.8</v>
      </c>
      <c r="H29" s="21">
        <v>55</v>
      </c>
      <c r="I29" s="24">
        <v>117</v>
      </c>
      <c r="J29" s="21">
        <v>140</v>
      </c>
      <c r="K29" s="24">
        <v>115.7</v>
      </c>
      <c r="L29" s="125" t="s">
        <v>149</v>
      </c>
    </row>
    <row r="30" spans="1:12" ht="18.75" x14ac:dyDescent="0.25">
      <c r="A30" s="126" t="s">
        <v>110</v>
      </c>
      <c r="B30" s="117" t="s">
        <v>225</v>
      </c>
      <c r="C30" s="141" t="s">
        <v>225</v>
      </c>
      <c r="D30" s="117" t="s">
        <v>225</v>
      </c>
      <c r="E30" s="141" t="s">
        <v>225</v>
      </c>
      <c r="F30" s="117" t="s">
        <v>225</v>
      </c>
      <c r="G30" s="141" t="s">
        <v>225</v>
      </c>
      <c r="H30" s="184" t="s">
        <v>447</v>
      </c>
      <c r="I30" s="184" t="s">
        <v>447</v>
      </c>
      <c r="J30" s="117" t="s">
        <v>225</v>
      </c>
      <c r="K30" s="141" t="s">
        <v>225</v>
      </c>
      <c r="L30" s="129" t="s">
        <v>150</v>
      </c>
    </row>
    <row r="31" spans="1:12" ht="15.75" x14ac:dyDescent="0.25">
      <c r="A31" s="10"/>
      <c r="B31" s="42"/>
      <c r="C31" s="45"/>
      <c r="D31" s="42"/>
      <c r="E31" s="45"/>
      <c r="F31" s="42"/>
      <c r="G31" s="45"/>
      <c r="H31" s="42"/>
      <c r="I31" s="45"/>
      <c r="J31" s="42"/>
      <c r="K31" s="45"/>
      <c r="L31" s="10"/>
    </row>
    <row r="32" spans="1:12" ht="53.25" customHeight="1" x14ac:dyDescent="0.25">
      <c r="A32" s="187" t="s">
        <v>280</v>
      </c>
      <c r="B32" s="187"/>
      <c r="C32" s="187"/>
      <c r="D32" s="187"/>
      <c r="E32" s="187"/>
      <c r="F32" s="187"/>
      <c r="G32" s="187"/>
      <c r="H32" s="187"/>
      <c r="L32" s="10"/>
    </row>
    <row r="33" spans="1:11" ht="33" customHeight="1" x14ac:dyDescent="0.25">
      <c r="A33" s="207" t="s">
        <v>448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</row>
  </sheetData>
  <mergeCells count="11">
    <mergeCell ref="A33:K33"/>
    <mergeCell ref="A32:H32"/>
    <mergeCell ref="A1:L1"/>
    <mergeCell ref="A2:L2"/>
    <mergeCell ref="J3:K3"/>
    <mergeCell ref="A3:A4"/>
    <mergeCell ref="B3:C3"/>
    <mergeCell ref="D3:E3"/>
    <mergeCell ref="F3:G3"/>
    <mergeCell ref="H3:I3"/>
    <mergeCell ref="L3:L4"/>
  </mergeCells>
  <printOptions horizontalCentered="1"/>
  <pageMargins left="0.19685039370078741" right="0.19685039370078741" top="0.11811023622047245" bottom="0.11811023622047245" header="0.31496062992125984" footer="0.31496062992125984"/>
  <pageSetup paperSize="9" scale="74" fitToWidth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zoomScaleNormal="100" workbookViewId="0">
      <selection activeCell="F4" sqref="F4"/>
    </sheetView>
  </sheetViews>
  <sheetFormatPr defaultRowHeight="15" x14ac:dyDescent="0.25"/>
  <cols>
    <col min="1" max="1" width="21.85546875" style="3" bestFit="1" customWidth="1"/>
    <col min="2" max="2" width="15" style="3" customWidth="1"/>
    <col min="3" max="3" width="12.28515625" style="3" customWidth="1"/>
    <col min="4" max="4" width="17.42578125" style="3" customWidth="1"/>
    <col min="5" max="5" width="13.42578125" style="3" customWidth="1"/>
    <col min="6" max="6" width="12.28515625" style="3" customWidth="1"/>
    <col min="7" max="7" width="19.28515625" style="3" customWidth="1"/>
    <col min="8" max="8" width="19.140625" style="3" bestFit="1" customWidth="1"/>
    <col min="9" max="16384" width="9.140625" style="3"/>
  </cols>
  <sheetData>
    <row r="1" spans="1:8" ht="48" customHeight="1" x14ac:dyDescent="0.25">
      <c r="A1" s="203" t="s">
        <v>327</v>
      </c>
      <c r="B1" s="257"/>
      <c r="C1" s="257"/>
      <c r="D1" s="257"/>
      <c r="E1" s="257"/>
      <c r="F1" s="257"/>
      <c r="G1" s="257"/>
      <c r="H1" s="257"/>
    </row>
    <row r="2" spans="1:8" ht="17.25" customHeight="1" x14ac:dyDescent="0.25">
      <c r="A2" s="215" t="s">
        <v>328</v>
      </c>
      <c r="B2" s="215"/>
      <c r="C2" s="215"/>
      <c r="D2" s="215"/>
      <c r="E2" s="215"/>
      <c r="F2" s="215"/>
      <c r="G2" s="215"/>
      <c r="H2" s="215"/>
    </row>
    <row r="3" spans="1:8" ht="15.75" x14ac:dyDescent="0.25">
      <c r="A3" s="205"/>
      <c r="B3" s="252" t="s">
        <v>329</v>
      </c>
      <c r="C3" s="245" t="s">
        <v>330</v>
      </c>
      <c r="D3" s="245"/>
      <c r="E3" s="245"/>
      <c r="F3" s="245"/>
      <c r="G3" s="245"/>
      <c r="H3" s="205"/>
    </row>
    <row r="4" spans="1:8" ht="126" x14ac:dyDescent="0.25">
      <c r="A4" s="205"/>
      <c r="B4" s="252"/>
      <c r="C4" s="80" t="s">
        <v>331</v>
      </c>
      <c r="D4" s="80" t="s">
        <v>332</v>
      </c>
      <c r="E4" s="79" t="s">
        <v>333</v>
      </c>
      <c r="F4" s="175" t="s">
        <v>438</v>
      </c>
      <c r="G4" s="80" t="s">
        <v>334</v>
      </c>
      <c r="H4" s="205"/>
    </row>
    <row r="5" spans="1:8" ht="15.75" x14ac:dyDescent="0.25">
      <c r="A5" s="120" t="s">
        <v>87</v>
      </c>
      <c r="B5" s="58">
        <v>31705</v>
      </c>
      <c r="C5" s="58">
        <v>12582</v>
      </c>
      <c r="D5" s="58">
        <v>6229</v>
      </c>
      <c r="E5" s="58">
        <v>9811</v>
      </c>
      <c r="F5" s="58">
        <v>376</v>
      </c>
      <c r="G5" s="59">
        <v>2683</v>
      </c>
      <c r="H5" s="124" t="s">
        <v>125</v>
      </c>
    </row>
    <row r="6" spans="1:8" ht="15.75" x14ac:dyDescent="0.25">
      <c r="A6" s="97" t="s">
        <v>88</v>
      </c>
      <c r="B6" s="49">
        <v>2369</v>
      </c>
      <c r="C6" s="49">
        <v>949</v>
      </c>
      <c r="D6" s="49">
        <v>443</v>
      </c>
      <c r="E6" s="49">
        <v>710</v>
      </c>
      <c r="F6" s="49">
        <v>23</v>
      </c>
      <c r="G6" s="50">
        <v>243</v>
      </c>
      <c r="H6" s="125" t="s">
        <v>126</v>
      </c>
    </row>
    <row r="7" spans="1:8" ht="15.75" x14ac:dyDescent="0.25">
      <c r="A7" s="97" t="s">
        <v>89</v>
      </c>
      <c r="B7" s="49">
        <v>604</v>
      </c>
      <c r="C7" s="49">
        <v>218</v>
      </c>
      <c r="D7" s="49">
        <v>119</v>
      </c>
      <c r="E7" s="49">
        <v>207</v>
      </c>
      <c r="F7" s="49">
        <v>5</v>
      </c>
      <c r="G7" s="50">
        <v>54</v>
      </c>
      <c r="H7" s="125" t="s">
        <v>127</v>
      </c>
    </row>
    <row r="8" spans="1:8" ht="15.75" x14ac:dyDescent="0.25">
      <c r="A8" s="97" t="s">
        <v>90</v>
      </c>
      <c r="B8" s="49">
        <v>2111</v>
      </c>
      <c r="C8" s="49">
        <v>876</v>
      </c>
      <c r="D8" s="49">
        <v>430</v>
      </c>
      <c r="E8" s="49">
        <f>639+1</f>
        <v>640</v>
      </c>
      <c r="F8" s="49">
        <v>27</v>
      </c>
      <c r="G8" s="50">
        <v>138</v>
      </c>
      <c r="H8" s="125" t="s">
        <v>128</v>
      </c>
    </row>
    <row r="9" spans="1:8" ht="18.75" x14ac:dyDescent="0.25">
      <c r="A9" s="97" t="s">
        <v>335</v>
      </c>
      <c r="B9" s="49">
        <v>1105</v>
      </c>
      <c r="C9" s="49">
        <v>414</v>
      </c>
      <c r="D9" s="49">
        <v>216</v>
      </c>
      <c r="E9" s="49">
        <v>300</v>
      </c>
      <c r="F9" s="49">
        <v>7</v>
      </c>
      <c r="G9" s="50">
        <v>166</v>
      </c>
      <c r="H9" s="125" t="s">
        <v>129</v>
      </c>
    </row>
    <row r="10" spans="1:8" ht="15.75" x14ac:dyDescent="0.25">
      <c r="A10" s="97" t="s">
        <v>91</v>
      </c>
      <c r="B10" s="49">
        <v>783</v>
      </c>
      <c r="C10" s="49">
        <v>287</v>
      </c>
      <c r="D10" s="49">
        <v>156</v>
      </c>
      <c r="E10" s="49">
        <v>235</v>
      </c>
      <c r="F10" s="49">
        <v>9</v>
      </c>
      <c r="G10" s="50">
        <v>95</v>
      </c>
      <c r="H10" s="125" t="s">
        <v>130</v>
      </c>
    </row>
    <row r="11" spans="1:8" ht="15.75" x14ac:dyDescent="0.25">
      <c r="A11" s="97" t="s">
        <v>92</v>
      </c>
      <c r="B11" s="49">
        <v>71</v>
      </c>
      <c r="C11" s="49">
        <v>34</v>
      </c>
      <c r="D11" s="49">
        <v>13</v>
      </c>
      <c r="E11" s="49">
        <v>17</v>
      </c>
      <c r="F11" s="49">
        <v>2</v>
      </c>
      <c r="G11" s="50">
        <v>5</v>
      </c>
      <c r="H11" s="125" t="s">
        <v>131</v>
      </c>
    </row>
    <row r="12" spans="1:8" ht="15.75" x14ac:dyDescent="0.25">
      <c r="A12" s="97" t="s">
        <v>93</v>
      </c>
      <c r="B12" s="49">
        <v>1882</v>
      </c>
      <c r="C12" s="49">
        <v>773</v>
      </c>
      <c r="D12" s="49">
        <v>418</v>
      </c>
      <c r="E12" s="49">
        <v>555</v>
      </c>
      <c r="F12" s="49">
        <v>20</v>
      </c>
      <c r="G12" s="50">
        <v>116</v>
      </c>
      <c r="H12" s="125" t="s">
        <v>132</v>
      </c>
    </row>
    <row r="13" spans="1:8" ht="15.75" x14ac:dyDescent="0.25">
      <c r="A13" s="97" t="s">
        <v>94</v>
      </c>
      <c r="B13" s="49">
        <v>279</v>
      </c>
      <c r="C13" s="49">
        <v>118</v>
      </c>
      <c r="D13" s="49">
        <v>46</v>
      </c>
      <c r="E13" s="49">
        <v>84</v>
      </c>
      <c r="F13" s="49">
        <v>2</v>
      </c>
      <c r="G13" s="50">
        <v>19</v>
      </c>
      <c r="H13" s="125" t="s">
        <v>133</v>
      </c>
    </row>
    <row r="14" spans="1:8" ht="15.75" customHeight="1" x14ac:dyDescent="0.25">
      <c r="A14" s="97" t="s">
        <v>95</v>
      </c>
      <c r="B14" s="49">
        <v>2174</v>
      </c>
      <c r="C14" s="49">
        <v>778</v>
      </c>
      <c r="D14" s="49">
        <v>382</v>
      </c>
      <c r="E14" s="49">
        <v>783</v>
      </c>
      <c r="F14" s="49">
        <v>24</v>
      </c>
      <c r="G14" s="50">
        <v>206</v>
      </c>
      <c r="H14" s="125" t="s">
        <v>134</v>
      </c>
    </row>
    <row r="15" spans="1:8" ht="15.75" x14ac:dyDescent="0.25">
      <c r="A15" s="97" t="s">
        <v>96</v>
      </c>
      <c r="B15" s="49">
        <v>2188</v>
      </c>
      <c r="C15" s="49">
        <v>932</v>
      </c>
      <c r="D15" s="49">
        <v>469</v>
      </c>
      <c r="E15" s="49">
        <v>656</v>
      </c>
      <c r="F15" s="49">
        <v>15</v>
      </c>
      <c r="G15" s="50">
        <v>110</v>
      </c>
      <c r="H15" s="125" t="s">
        <v>135</v>
      </c>
    </row>
    <row r="16" spans="1:8" ht="18.75" x14ac:dyDescent="0.25">
      <c r="A16" s="97" t="s">
        <v>336</v>
      </c>
      <c r="B16" s="49">
        <v>1023</v>
      </c>
      <c r="C16" s="49">
        <v>438</v>
      </c>
      <c r="D16" s="49">
        <v>229</v>
      </c>
      <c r="E16" s="49">
        <v>286</v>
      </c>
      <c r="F16" s="49">
        <v>6</v>
      </c>
      <c r="G16" s="50">
        <v>64</v>
      </c>
      <c r="H16" s="125" t="s">
        <v>136</v>
      </c>
    </row>
    <row r="17" spans="1:8" ht="15.75" x14ac:dyDescent="0.25">
      <c r="A17" s="97" t="s">
        <v>97</v>
      </c>
      <c r="B17" s="49">
        <v>537</v>
      </c>
      <c r="C17" s="49">
        <v>217</v>
      </c>
      <c r="D17" s="49">
        <v>113</v>
      </c>
      <c r="E17" s="49">
        <v>161</v>
      </c>
      <c r="F17" s="49">
        <v>6</v>
      </c>
      <c r="G17" s="50">
        <v>39</v>
      </c>
      <c r="H17" s="125" t="s">
        <v>137</v>
      </c>
    </row>
    <row r="18" spans="1:8" ht="15.75" x14ac:dyDescent="0.25">
      <c r="A18" s="97" t="s">
        <v>98</v>
      </c>
      <c r="B18" s="49">
        <v>1411</v>
      </c>
      <c r="C18" s="49">
        <v>613</v>
      </c>
      <c r="D18" s="49">
        <v>278</v>
      </c>
      <c r="E18" s="49">
        <f>409+1</f>
        <v>410</v>
      </c>
      <c r="F18" s="49">
        <v>24</v>
      </c>
      <c r="G18" s="50">
        <v>86</v>
      </c>
      <c r="H18" s="125" t="s">
        <v>138</v>
      </c>
    </row>
    <row r="19" spans="1:8" ht="15.75" x14ac:dyDescent="0.25">
      <c r="A19" s="97" t="s">
        <v>99</v>
      </c>
      <c r="B19" s="49">
        <v>1911</v>
      </c>
      <c r="C19" s="49">
        <v>806</v>
      </c>
      <c r="D19" s="49">
        <v>376</v>
      </c>
      <c r="E19" s="49">
        <v>602</v>
      </c>
      <c r="F19" s="49">
        <v>25</v>
      </c>
      <c r="G19" s="50">
        <v>102</v>
      </c>
      <c r="H19" s="125" t="s">
        <v>139</v>
      </c>
    </row>
    <row r="20" spans="1:8" ht="15.75" x14ac:dyDescent="0.25">
      <c r="A20" s="97" t="s">
        <v>100</v>
      </c>
      <c r="B20" s="49">
        <v>2457</v>
      </c>
      <c r="C20" s="49">
        <v>941</v>
      </c>
      <c r="D20" s="49">
        <v>441</v>
      </c>
      <c r="E20" s="49">
        <v>845</v>
      </c>
      <c r="F20" s="49">
        <v>26</v>
      </c>
      <c r="G20" s="50">
        <v>204</v>
      </c>
      <c r="H20" s="125" t="s">
        <v>140</v>
      </c>
    </row>
    <row r="21" spans="1:8" ht="15.75" x14ac:dyDescent="0.25">
      <c r="A21" s="97" t="s">
        <v>101</v>
      </c>
      <c r="B21" s="49">
        <v>412</v>
      </c>
      <c r="C21" s="49">
        <v>163</v>
      </c>
      <c r="D21" s="49">
        <f>87-1</f>
        <v>86</v>
      </c>
      <c r="E21" s="49">
        <v>120</v>
      </c>
      <c r="F21" s="49">
        <v>4</v>
      </c>
      <c r="G21" s="50">
        <v>39</v>
      </c>
      <c r="H21" s="125" t="s">
        <v>141</v>
      </c>
    </row>
    <row r="22" spans="1:8" ht="15.75" x14ac:dyDescent="0.25">
      <c r="A22" s="97" t="s">
        <v>102</v>
      </c>
      <c r="B22" s="49">
        <v>1273</v>
      </c>
      <c r="C22" s="49">
        <v>488</v>
      </c>
      <c r="D22" s="49">
        <v>239</v>
      </c>
      <c r="E22" s="49">
        <v>402</v>
      </c>
      <c r="F22" s="49">
        <v>14</v>
      </c>
      <c r="G22" s="50">
        <v>130</v>
      </c>
      <c r="H22" s="125" t="s">
        <v>142</v>
      </c>
    </row>
    <row r="23" spans="1:8" ht="15.75" x14ac:dyDescent="0.25">
      <c r="A23" s="97" t="s">
        <v>103</v>
      </c>
      <c r="B23" s="49">
        <v>837</v>
      </c>
      <c r="C23" s="49">
        <v>329</v>
      </c>
      <c r="D23" s="49">
        <v>172</v>
      </c>
      <c r="E23" s="49">
        <v>254</v>
      </c>
      <c r="F23" s="49">
        <f>13-1</f>
        <v>12</v>
      </c>
      <c r="G23" s="50">
        <v>70</v>
      </c>
      <c r="H23" s="125" t="s">
        <v>143</v>
      </c>
    </row>
    <row r="24" spans="1:8" ht="15.75" x14ac:dyDescent="0.25">
      <c r="A24" s="97" t="s">
        <v>104</v>
      </c>
      <c r="B24" s="49">
        <v>2112</v>
      </c>
      <c r="C24" s="49">
        <v>840</v>
      </c>
      <c r="D24" s="49">
        <v>459</v>
      </c>
      <c r="E24" s="49">
        <v>622</v>
      </c>
      <c r="F24" s="49">
        <v>31</v>
      </c>
      <c r="G24" s="50">
        <v>160</v>
      </c>
      <c r="H24" s="125" t="s">
        <v>144</v>
      </c>
    </row>
    <row r="25" spans="1:8" ht="15.75" x14ac:dyDescent="0.25">
      <c r="A25" s="97" t="s">
        <v>105</v>
      </c>
      <c r="B25" s="49">
        <v>1201</v>
      </c>
      <c r="C25" s="49">
        <v>519</v>
      </c>
      <c r="D25" s="49">
        <v>230</v>
      </c>
      <c r="E25" s="49">
        <v>310</v>
      </c>
      <c r="F25" s="49">
        <v>35</v>
      </c>
      <c r="G25" s="50">
        <v>107</v>
      </c>
      <c r="H25" s="125" t="s">
        <v>145</v>
      </c>
    </row>
    <row r="26" spans="1:8" ht="15.75" x14ac:dyDescent="0.25">
      <c r="A26" s="97" t="s">
        <v>106</v>
      </c>
      <c r="B26" s="49">
        <v>1234</v>
      </c>
      <c r="C26" s="49">
        <v>464</v>
      </c>
      <c r="D26" s="49">
        <v>274</v>
      </c>
      <c r="E26" s="49">
        <v>392</v>
      </c>
      <c r="F26" s="49">
        <v>8</v>
      </c>
      <c r="G26" s="50">
        <v>95</v>
      </c>
      <c r="H26" s="125" t="s">
        <v>146</v>
      </c>
    </row>
    <row r="27" spans="1:8" ht="15.75" x14ac:dyDescent="0.25">
      <c r="A27" s="97" t="s">
        <v>107</v>
      </c>
      <c r="B27" s="49">
        <v>1766</v>
      </c>
      <c r="C27" s="49">
        <v>623</v>
      </c>
      <c r="D27" s="49">
        <v>293</v>
      </c>
      <c r="E27" s="49">
        <v>557</v>
      </c>
      <c r="F27" s="49">
        <v>25</v>
      </c>
      <c r="G27" s="50">
        <v>268</v>
      </c>
      <c r="H27" s="125" t="s">
        <v>147</v>
      </c>
    </row>
    <row r="28" spans="1:8" ht="15.75" x14ac:dyDescent="0.25">
      <c r="A28" s="97" t="s">
        <v>108</v>
      </c>
      <c r="B28" s="49">
        <v>204</v>
      </c>
      <c r="C28" s="49">
        <v>86</v>
      </c>
      <c r="D28" s="49">
        <v>39</v>
      </c>
      <c r="E28" s="49">
        <v>62</v>
      </c>
      <c r="F28" s="49">
        <v>3</v>
      </c>
      <c r="G28" s="74">
        <v>14</v>
      </c>
      <c r="H28" s="125" t="s">
        <v>148</v>
      </c>
    </row>
    <row r="29" spans="1:8" ht="15.75" x14ac:dyDescent="0.25">
      <c r="A29" s="97" t="s">
        <v>109</v>
      </c>
      <c r="B29" s="49">
        <v>1453</v>
      </c>
      <c r="C29" s="49">
        <v>573</v>
      </c>
      <c r="D29" s="49">
        <f>252-1</f>
        <v>251</v>
      </c>
      <c r="E29" s="49">
        <v>492</v>
      </c>
      <c r="F29" s="49">
        <v>12</v>
      </c>
      <c r="G29" s="75">
        <v>125</v>
      </c>
      <c r="H29" s="125" t="s">
        <v>149</v>
      </c>
    </row>
    <row r="30" spans="1:8" ht="15.75" x14ac:dyDescent="0.25">
      <c r="A30" s="126" t="s">
        <v>110</v>
      </c>
      <c r="B30" s="144">
        <v>308</v>
      </c>
      <c r="C30" s="144">
        <v>103</v>
      </c>
      <c r="D30" s="144">
        <v>57</v>
      </c>
      <c r="E30" s="144">
        <v>109</v>
      </c>
      <c r="F30" s="144">
        <v>11</v>
      </c>
      <c r="G30" s="144">
        <v>28</v>
      </c>
      <c r="H30" s="129" t="s">
        <v>150</v>
      </c>
    </row>
    <row r="31" spans="1:8" ht="15.75" x14ac:dyDescent="0.25">
      <c r="A31" s="10"/>
      <c r="F31" s="46"/>
      <c r="G31" s="46"/>
      <c r="H31" s="10"/>
    </row>
    <row r="32" spans="1:8" ht="55.5" customHeight="1" x14ac:dyDescent="0.25">
      <c r="A32" s="187" t="s">
        <v>280</v>
      </c>
      <c r="B32" s="187"/>
      <c r="C32" s="187"/>
      <c r="D32" s="187"/>
      <c r="E32" s="187"/>
      <c r="F32" s="187"/>
      <c r="G32" s="187"/>
      <c r="H32" s="10"/>
    </row>
    <row r="33" spans="1:8" ht="18.75" x14ac:dyDescent="0.25">
      <c r="A33" s="9"/>
      <c r="H33" s="9"/>
    </row>
  </sheetData>
  <mergeCells count="7">
    <mergeCell ref="A32:G32"/>
    <mergeCell ref="A1:H1"/>
    <mergeCell ref="H3:H4"/>
    <mergeCell ref="A2:H2"/>
    <mergeCell ref="B3:B4"/>
    <mergeCell ref="A3:A4"/>
    <mergeCell ref="C3:G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84" fitToWidth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opLeftCell="A13" zoomScaleNormal="100" workbookViewId="0">
      <selection activeCell="A32" sqref="A32:H32"/>
    </sheetView>
  </sheetViews>
  <sheetFormatPr defaultRowHeight="15" x14ac:dyDescent="0.25"/>
  <cols>
    <col min="1" max="1" width="27.140625" style="3" customWidth="1"/>
    <col min="2" max="2" width="15" style="3" customWidth="1"/>
    <col min="3" max="3" width="12.7109375" style="3" customWidth="1"/>
    <col min="4" max="4" width="19.7109375" style="3" customWidth="1"/>
    <col min="5" max="5" width="13.7109375" style="3" customWidth="1"/>
    <col min="6" max="6" width="12.42578125" style="3" customWidth="1"/>
    <col min="7" max="7" width="19" style="3" customWidth="1"/>
    <col min="8" max="8" width="27.140625" style="3" customWidth="1"/>
    <col min="9" max="16384" width="9.140625" style="3"/>
  </cols>
  <sheetData>
    <row r="1" spans="1:10" ht="44.25" customHeight="1" x14ac:dyDescent="0.25">
      <c r="A1" s="203" t="s">
        <v>337</v>
      </c>
      <c r="B1" s="257"/>
      <c r="C1" s="257"/>
      <c r="D1" s="257"/>
      <c r="E1" s="257"/>
      <c r="F1" s="257"/>
      <c r="G1" s="257"/>
      <c r="H1" s="257"/>
    </row>
    <row r="2" spans="1:10" ht="13.5" customHeight="1" x14ac:dyDescent="0.25">
      <c r="A2" s="215" t="s">
        <v>328</v>
      </c>
      <c r="B2" s="215"/>
      <c r="C2" s="215"/>
      <c r="D2" s="215"/>
      <c r="E2" s="215"/>
      <c r="F2" s="215"/>
      <c r="G2" s="215"/>
      <c r="H2" s="215"/>
      <c r="I2" s="16"/>
      <c r="J2" s="16"/>
    </row>
    <row r="3" spans="1:10" ht="15.75" x14ac:dyDescent="0.25">
      <c r="A3" s="205"/>
      <c r="B3" s="252" t="s">
        <v>329</v>
      </c>
      <c r="C3" s="245" t="s">
        <v>330</v>
      </c>
      <c r="D3" s="245"/>
      <c r="E3" s="245"/>
      <c r="F3" s="245"/>
      <c r="G3" s="250"/>
      <c r="H3" s="205"/>
    </row>
    <row r="4" spans="1:10" ht="94.5" x14ac:dyDescent="0.25">
      <c r="A4" s="205"/>
      <c r="B4" s="252"/>
      <c r="C4" s="80" t="s">
        <v>331</v>
      </c>
      <c r="D4" s="80" t="s">
        <v>332</v>
      </c>
      <c r="E4" s="79" t="s">
        <v>333</v>
      </c>
      <c r="F4" s="175" t="s">
        <v>438</v>
      </c>
      <c r="G4" s="140" t="s">
        <v>334</v>
      </c>
      <c r="H4" s="205"/>
    </row>
    <row r="5" spans="1:10" ht="15.75" x14ac:dyDescent="0.25">
      <c r="A5" s="120" t="s">
        <v>87</v>
      </c>
      <c r="B5" s="59">
        <v>7214</v>
      </c>
      <c r="C5" s="59">
        <v>3379</v>
      </c>
      <c r="D5" s="59">
        <v>1832</v>
      </c>
      <c r="E5" s="59">
        <v>1746</v>
      </c>
      <c r="F5" s="59">
        <v>55</v>
      </c>
      <c r="G5" s="59">
        <v>198</v>
      </c>
      <c r="H5" s="124" t="s">
        <v>125</v>
      </c>
    </row>
    <row r="6" spans="1:10" ht="15.75" x14ac:dyDescent="0.25">
      <c r="A6" s="97" t="s">
        <v>88</v>
      </c>
      <c r="B6" s="50">
        <v>501</v>
      </c>
      <c r="C6" s="50">
        <v>242</v>
      </c>
      <c r="D6" s="50">
        <v>138</v>
      </c>
      <c r="E6" s="50">
        <v>102</v>
      </c>
      <c r="F6" s="50">
        <v>2</v>
      </c>
      <c r="G6" s="50">
        <f>18-1</f>
        <v>17</v>
      </c>
      <c r="H6" s="125" t="s">
        <v>126</v>
      </c>
    </row>
    <row r="7" spans="1:10" ht="15.75" x14ac:dyDescent="0.25">
      <c r="A7" s="97" t="s">
        <v>89</v>
      </c>
      <c r="B7" s="50">
        <v>120</v>
      </c>
      <c r="C7" s="50">
        <v>49</v>
      </c>
      <c r="D7" s="50">
        <v>24</v>
      </c>
      <c r="E7" s="50">
        <v>42</v>
      </c>
      <c r="F7" s="50">
        <v>0</v>
      </c>
      <c r="G7" s="50">
        <v>5</v>
      </c>
      <c r="H7" s="125" t="s">
        <v>127</v>
      </c>
      <c r="I7" s="4"/>
    </row>
    <row r="8" spans="1:10" ht="15.75" x14ac:dyDescent="0.25">
      <c r="A8" s="97" t="s">
        <v>90</v>
      </c>
      <c r="B8" s="50">
        <v>730</v>
      </c>
      <c r="C8" s="50">
        <v>344</v>
      </c>
      <c r="D8" s="50">
        <v>193</v>
      </c>
      <c r="E8" s="50">
        <v>169</v>
      </c>
      <c r="F8" s="50">
        <v>4</v>
      </c>
      <c r="G8" s="50">
        <v>20</v>
      </c>
      <c r="H8" s="125" t="s">
        <v>128</v>
      </c>
    </row>
    <row r="9" spans="1:10" ht="15.75" x14ac:dyDescent="0.25">
      <c r="A9" s="97" t="s">
        <v>111</v>
      </c>
      <c r="B9" s="50">
        <v>213</v>
      </c>
      <c r="C9" s="50">
        <v>91</v>
      </c>
      <c r="D9" s="50">
        <v>60</v>
      </c>
      <c r="E9" s="50">
        <v>52</v>
      </c>
      <c r="F9" s="50">
        <v>1</v>
      </c>
      <c r="G9" s="50">
        <v>9</v>
      </c>
      <c r="H9" s="125" t="s">
        <v>129</v>
      </c>
    </row>
    <row r="10" spans="1:10" ht="15.75" x14ac:dyDescent="0.25">
      <c r="A10" s="97" t="s">
        <v>91</v>
      </c>
      <c r="B10" s="50">
        <v>125</v>
      </c>
      <c r="C10" s="50">
        <v>57</v>
      </c>
      <c r="D10" s="50">
        <v>32</v>
      </c>
      <c r="E10" s="50">
        <v>29</v>
      </c>
      <c r="F10" s="50">
        <v>1</v>
      </c>
      <c r="G10" s="50">
        <v>6</v>
      </c>
      <c r="H10" s="125" t="s">
        <v>130</v>
      </c>
    </row>
    <row r="11" spans="1:10" ht="15.75" x14ac:dyDescent="0.25">
      <c r="A11" s="97" t="s">
        <v>92</v>
      </c>
      <c r="B11" s="50">
        <v>27</v>
      </c>
      <c r="C11" s="50">
        <v>14</v>
      </c>
      <c r="D11" s="50">
        <v>4</v>
      </c>
      <c r="E11" s="50">
        <v>6</v>
      </c>
      <c r="F11" s="50">
        <v>2</v>
      </c>
      <c r="G11" s="50">
        <v>2</v>
      </c>
      <c r="H11" s="125" t="s">
        <v>131</v>
      </c>
    </row>
    <row r="12" spans="1:10" ht="15.75" x14ac:dyDescent="0.25">
      <c r="A12" s="97" t="s">
        <v>93</v>
      </c>
      <c r="B12" s="50">
        <v>486</v>
      </c>
      <c r="C12" s="50">
        <v>223</v>
      </c>
      <c r="D12" s="50">
        <f>138-1</f>
        <v>137</v>
      </c>
      <c r="E12" s="50">
        <v>111</v>
      </c>
      <c r="F12" s="50">
        <v>3</v>
      </c>
      <c r="G12" s="50">
        <v>12</v>
      </c>
      <c r="H12" s="125" t="s">
        <v>132</v>
      </c>
    </row>
    <row r="13" spans="1:10" ht="15.75" x14ac:dyDescent="0.25">
      <c r="A13" s="97" t="s">
        <v>94</v>
      </c>
      <c r="B13" s="50">
        <v>65</v>
      </c>
      <c r="C13" s="50">
        <v>29</v>
      </c>
      <c r="D13" s="50">
        <v>14</v>
      </c>
      <c r="E13" s="50">
        <v>19</v>
      </c>
      <c r="F13" s="50">
        <v>0</v>
      </c>
      <c r="G13" s="50">
        <v>2</v>
      </c>
      <c r="H13" s="125" t="s">
        <v>133</v>
      </c>
    </row>
    <row r="14" spans="1:10" ht="15.75" x14ac:dyDescent="0.25">
      <c r="A14" s="97" t="s">
        <v>95</v>
      </c>
      <c r="B14" s="50">
        <v>298</v>
      </c>
      <c r="C14" s="50">
        <f>139+1</f>
        <v>140</v>
      </c>
      <c r="D14" s="50">
        <v>73</v>
      </c>
      <c r="E14" s="50">
        <v>77</v>
      </c>
      <c r="F14" s="50">
        <v>1</v>
      </c>
      <c r="G14" s="50">
        <v>7</v>
      </c>
      <c r="H14" s="125" t="s">
        <v>134</v>
      </c>
    </row>
    <row r="15" spans="1:10" ht="15.75" x14ac:dyDescent="0.25">
      <c r="A15" s="97" t="s">
        <v>96</v>
      </c>
      <c r="B15" s="50">
        <v>753</v>
      </c>
      <c r="C15" s="50">
        <f>354+1</f>
        <v>355</v>
      </c>
      <c r="D15" s="50">
        <v>194</v>
      </c>
      <c r="E15" s="50">
        <v>185</v>
      </c>
      <c r="F15" s="50">
        <f>4+1</f>
        <v>5</v>
      </c>
      <c r="G15" s="50">
        <v>12</v>
      </c>
      <c r="H15" s="125" t="s">
        <v>135</v>
      </c>
    </row>
    <row r="16" spans="1:10" ht="15.75" x14ac:dyDescent="0.25">
      <c r="A16" s="97" t="s">
        <v>112</v>
      </c>
      <c r="B16" s="50">
        <v>359</v>
      </c>
      <c r="C16" s="50">
        <v>170</v>
      </c>
      <c r="D16" s="50">
        <v>88</v>
      </c>
      <c r="E16" s="50">
        <f>90+1</f>
        <v>91</v>
      </c>
      <c r="F16" s="50">
        <v>2</v>
      </c>
      <c r="G16" s="50">
        <v>8</v>
      </c>
      <c r="H16" s="125" t="s">
        <v>136</v>
      </c>
    </row>
    <row r="17" spans="1:8" ht="15.75" x14ac:dyDescent="0.25">
      <c r="A17" s="97" t="s">
        <v>97</v>
      </c>
      <c r="B17" s="50">
        <v>164</v>
      </c>
      <c r="C17" s="50">
        <v>76</v>
      </c>
      <c r="D17" s="50">
        <v>38</v>
      </c>
      <c r="E17" s="50">
        <v>44</v>
      </c>
      <c r="F17" s="50">
        <v>1</v>
      </c>
      <c r="G17" s="50">
        <v>5</v>
      </c>
      <c r="H17" s="125" t="s">
        <v>137</v>
      </c>
    </row>
    <row r="18" spans="1:8" ht="15.75" x14ac:dyDescent="0.25">
      <c r="A18" s="97" t="s">
        <v>98</v>
      </c>
      <c r="B18" s="50">
        <v>447</v>
      </c>
      <c r="C18" s="50">
        <v>215</v>
      </c>
      <c r="D18" s="50">
        <v>105</v>
      </c>
      <c r="E18" s="50">
        <v>112</v>
      </c>
      <c r="F18" s="50">
        <v>3</v>
      </c>
      <c r="G18" s="50">
        <v>12</v>
      </c>
      <c r="H18" s="125" t="s">
        <v>138</v>
      </c>
    </row>
    <row r="19" spans="1:8" ht="15.75" x14ac:dyDescent="0.25">
      <c r="A19" s="97" t="s">
        <v>99</v>
      </c>
      <c r="B19" s="50">
        <v>517</v>
      </c>
      <c r="C19" s="50">
        <v>239</v>
      </c>
      <c r="D19" s="50">
        <v>123</v>
      </c>
      <c r="E19" s="50">
        <v>141</v>
      </c>
      <c r="F19" s="50">
        <v>5</v>
      </c>
      <c r="G19" s="50">
        <v>9</v>
      </c>
      <c r="H19" s="125" t="s">
        <v>139</v>
      </c>
    </row>
    <row r="20" spans="1:8" ht="15.75" x14ac:dyDescent="0.25">
      <c r="A20" s="97" t="s">
        <v>100</v>
      </c>
      <c r="B20" s="50">
        <v>419</v>
      </c>
      <c r="C20" s="50">
        <f>212+1</f>
        <v>213</v>
      </c>
      <c r="D20" s="50">
        <v>105</v>
      </c>
      <c r="E20" s="50">
        <v>91</v>
      </c>
      <c r="F20" s="50">
        <v>3</v>
      </c>
      <c r="G20" s="50">
        <v>7</v>
      </c>
      <c r="H20" s="125" t="s">
        <v>140</v>
      </c>
    </row>
    <row r="21" spans="1:8" ht="15.75" x14ac:dyDescent="0.25">
      <c r="A21" s="97" t="s">
        <v>101</v>
      </c>
      <c r="B21" s="50">
        <v>89</v>
      </c>
      <c r="C21" s="50">
        <v>34</v>
      </c>
      <c r="D21" s="50">
        <v>23</v>
      </c>
      <c r="E21" s="50">
        <v>27</v>
      </c>
      <c r="F21" s="50">
        <v>0</v>
      </c>
      <c r="G21" s="50">
        <v>5</v>
      </c>
      <c r="H21" s="125" t="s">
        <v>141</v>
      </c>
    </row>
    <row r="22" spans="1:8" ht="15.75" x14ac:dyDescent="0.25">
      <c r="A22" s="97" t="s">
        <v>102</v>
      </c>
      <c r="B22" s="50">
        <v>242</v>
      </c>
      <c r="C22" s="50">
        <v>103</v>
      </c>
      <c r="D22" s="50">
        <v>57</v>
      </c>
      <c r="E22" s="50">
        <v>70</v>
      </c>
      <c r="F22" s="50">
        <v>3</v>
      </c>
      <c r="G22" s="50">
        <v>9</v>
      </c>
      <c r="H22" s="125" t="s">
        <v>142</v>
      </c>
    </row>
    <row r="23" spans="1:8" ht="15.75" x14ac:dyDescent="0.25">
      <c r="A23" s="97" t="s">
        <v>103</v>
      </c>
      <c r="B23" s="50">
        <v>134</v>
      </c>
      <c r="C23" s="50">
        <v>61</v>
      </c>
      <c r="D23" s="50">
        <v>30</v>
      </c>
      <c r="E23" s="50">
        <v>29</v>
      </c>
      <c r="F23" s="50">
        <v>1</v>
      </c>
      <c r="G23" s="50">
        <v>12</v>
      </c>
      <c r="H23" s="125" t="s">
        <v>143</v>
      </c>
    </row>
    <row r="24" spans="1:8" ht="15.75" x14ac:dyDescent="0.25">
      <c r="A24" s="97" t="s">
        <v>104</v>
      </c>
      <c r="B24" s="50">
        <f>436+1</f>
        <v>437</v>
      </c>
      <c r="C24" s="50">
        <v>200</v>
      </c>
      <c r="D24" s="50">
        <v>120</v>
      </c>
      <c r="E24" s="50">
        <v>106</v>
      </c>
      <c r="F24" s="50">
        <v>4</v>
      </c>
      <c r="G24" s="50">
        <v>7</v>
      </c>
      <c r="H24" s="125" t="s">
        <v>144</v>
      </c>
    </row>
    <row r="25" spans="1:8" ht="15.75" x14ac:dyDescent="0.25">
      <c r="A25" s="97" t="s">
        <v>105</v>
      </c>
      <c r="B25" s="50">
        <v>347</v>
      </c>
      <c r="C25" s="50">
        <v>172</v>
      </c>
      <c r="D25" s="50">
        <v>83</v>
      </c>
      <c r="E25" s="50">
        <v>74</v>
      </c>
      <c r="F25" s="50">
        <v>8</v>
      </c>
      <c r="G25" s="50">
        <v>9</v>
      </c>
      <c r="H25" s="125" t="s">
        <v>145</v>
      </c>
    </row>
    <row r="26" spans="1:8" ht="15.75" x14ac:dyDescent="0.25">
      <c r="A26" s="97" t="s">
        <v>106</v>
      </c>
      <c r="B26" s="50">
        <v>245</v>
      </c>
      <c r="C26" s="50">
        <v>105</v>
      </c>
      <c r="D26" s="50">
        <f>75-1</f>
        <v>74</v>
      </c>
      <c r="E26" s="50">
        <v>57</v>
      </c>
      <c r="F26" s="50">
        <v>1</v>
      </c>
      <c r="G26" s="50">
        <v>8</v>
      </c>
      <c r="H26" s="125" t="s">
        <v>146</v>
      </c>
    </row>
    <row r="27" spans="1:8" ht="15.75" x14ac:dyDescent="0.25">
      <c r="A27" s="97" t="s">
        <v>107</v>
      </c>
      <c r="B27" s="50">
        <v>261</v>
      </c>
      <c r="C27" s="50">
        <v>123</v>
      </c>
      <c r="D27" s="50">
        <v>71</v>
      </c>
      <c r="E27" s="50">
        <v>55</v>
      </c>
      <c r="F27" s="50">
        <v>5</v>
      </c>
      <c r="G27" s="50">
        <v>7</v>
      </c>
      <c r="H27" s="125" t="s">
        <v>147</v>
      </c>
    </row>
    <row r="28" spans="1:8" ht="15.75" x14ac:dyDescent="0.25">
      <c r="A28" s="97" t="s">
        <v>108</v>
      </c>
      <c r="B28" s="50">
        <v>46</v>
      </c>
      <c r="C28" s="50">
        <v>28</v>
      </c>
      <c r="D28" s="50">
        <v>10</v>
      </c>
      <c r="E28" s="50">
        <v>6</v>
      </c>
      <c r="F28" s="50">
        <v>0</v>
      </c>
      <c r="G28" s="50">
        <v>2</v>
      </c>
      <c r="H28" s="125" t="s">
        <v>148</v>
      </c>
    </row>
    <row r="29" spans="1:8" ht="15.75" x14ac:dyDescent="0.25">
      <c r="A29" s="97" t="s">
        <v>109</v>
      </c>
      <c r="B29" s="50">
        <v>189</v>
      </c>
      <c r="C29" s="50">
        <v>96</v>
      </c>
      <c r="D29" s="50">
        <v>36</v>
      </c>
      <c r="E29" s="50">
        <f>50+1</f>
        <v>51</v>
      </c>
      <c r="F29" s="50">
        <v>0</v>
      </c>
      <c r="G29" s="50">
        <v>6</v>
      </c>
      <c r="H29" s="125" t="s">
        <v>149</v>
      </c>
    </row>
    <row r="30" spans="1:8" ht="15.75" x14ac:dyDescent="0.25">
      <c r="A30" s="126" t="s">
        <v>110</v>
      </c>
      <c r="B30" s="145">
        <v>0</v>
      </c>
      <c r="C30" s="145">
        <v>0</v>
      </c>
      <c r="D30" s="146" t="s">
        <v>225</v>
      </c>
      <c r="E30" s="146" t="s">
        <v>225</v>
      </c>
      <c r="F30" s="146" t="s">
        <v>225</v>
      </c>
      <c r="G30" s="146" t="s">
        <v>225</v>
      </c>
      <c r="H30" s="129" t="s">
        <v>150</v>
      </c>
    </row>
    <row r="31" spans="1:8" ht="15.75" x14ac:dyDescent="0.25">
      <c r="A31" s="10"/>
      <c r="F31" s="46"/>
      <c r="G31" s="46"/>
      <c r="H31" s="10"/>
    </row>
    <row r="32" spans="1:8" ht="52.5" customHeight="1" x14ac:dyDescent="0.25">
      <c r="A32" s="187" t="s">
        <v>280</v>
      </c>
      <c r="B32" s="187"/>
      <c r="C32" s="187"/>
      <c r="D32" s="187"/>
      <c r="E32" s="187"/>
      <c r="F32" s="187"/>
      <c r="G32" s="187"/>
      <c r="H32" s="187"/>
    </row>
  </sheetData>
  <mergeCells count="7">
    <mergeCell ref="A32:H32"/>
    <mergeCell ref="A1:H1"/>
    <mergeCell ref="A2:H2"/>
    <mergeCell ref="A3:A4"/>
    <mergeCell ref="C3:G3"/>
    <mergeCell ref="H3:H4"/>
    <mergeCell ref="B3:B4"/>
  </mergeCells>
  <printOptions horizontalCentered="1"/>
  <pageMargins left="0.59055118110236227" right="0.39370078740157483" top="0.39370078740157483" bottom="0.39370078740157483" header="0.31496062992125984" footer="0.31496062992125984"/>
  <pageSetup paperSize="9" scale="86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zoomScale="106" zoomScaleNormal="106" zoomScaleSheetLayoutView="50" workbookViewId="0">
      <selection activeCell="A3" sqref="A3:I4"/>
    </sheetView>
  </sheetViews>
  <sheetFormatPr defaultRowHeight="15" x14ac:dyDescent="0.25"/>
  <cols>
    <col min="1" max="1" width="27.7109375" style="3" customWidth="1"/>
    <col min="2" max="2" width="15.42578125" style="3" customWidth="1"/>
    <col min="3" max="3" width="15" style="3" customWidth="1"/>
    <col min="4" max="4" width="13.7109375" style="3" customWidth="1"/>
    <col min="5" max="5" width="14.85546875" style="3" customWidth="1"/>
    <col min="6" max="6" width="13.28515625" style="3" customWidth="1"/>
    <col min="7" max="7" width="14.5703125" style="3" customWidth="1"/>
    <col min="8" max="8" width="15.5703125" style="3" customWidth="1"/>
    <col min="9" max="9" width="30" style="3" customWidth="1"/>
    <col min="10" max="10" width="10.28515625" style="3" customWidth="1"/>
    <col min="11" max="16384" width="9.140625" style="3"/>
  </cols>
  <sheetData>
    <row r="1" spans="1:9" ht="74.25" customHeight="1" x14ac:dyDescent="0.35">
      <c r="A1" s="197" t="s">
        <v>382</v>
      </c>
      <c r="B1" s="197"/>
      <c r="C1" s="197"/>
      <c r="D1" s="197"/>
      <c r="E1" s="197"/>
      <c r="F1" s="197"/>
      <c r="G1" s="197"/>
      <c r="H1" s="197"/>
      <c r="I1" s="197"/>
    </row>
    <row r="2" spans="1:9" ht="18" customHeight="1" x14ac:dyDescent="0.25">
      <c r="A2" s="198" t="s">
        <v>350</v>
      </c>
      <c r="B2" s="199"/>
      <c r="C2" s="199"/>
      <c r="D2" s="199"/>
      <c r="E2" s="199"/>
      <c r="F2" s="199"/>
      <c r="G2" s="199"/>
      <c r="H2" s="199"/>
      <c r="I2" s="199"/>
    </row>
    <row r="3" spans="1:9" s="5" customFormat="1" ht="15" customHeight="1" x14ac:dyDescent="0.25">
      <c r="A3" s="190"/>
      <c r="B3" s="200" t="s">
        <v>383</v>
      </c>
      <c r="C3" s="201" t="s">
        <v>384</v>
      </c>
      <c r="D3" s="201"/>
      <c r="E3" s="201"/>
      <c r="F3" s="201"/>
      <c r="G3" s="201"/>
      <c r="H3" s="201"/>
      <c r="I3" s="188"/>
    </row>
    <row r="4" spans="1:9" s="5" customFormat="1" ht="122.25" customHeight="1" x14ac:dyDescent="0.25">
      <c r="A4" s="190"/>
      <c r="B4" s="200"/>
      <c r="C4" s="175" t="s">
        <v>385</v>
      </c>
      <c r="D4" s="175" t="s">
        <v>386</v>
      </c>
      <c r="E4" s="175" t="s">
        <v>387</v>
      </c>
      <c r="F4" s="175" t="s">
        <v>388</v>
      </c>
      <c r="G4" s="175" t="s">
        <v>389</v>
      </c>
      <c r="H4" s="175" t="s">
        <v>390</v>
      </c>
      <c r="I4" s="188"/>
    </row>
    <row r="5" spans="1:9" ht="15.75" x14ac:dyDescent="0.25">
      <c r="A5" s="97" t="s">
        <v>17</v>
      </c>
      <c r="B5" s="18">
        <v>129272</v>
      </c>
      <c r="C5" s="18">
        <v>58713</v>
      </c>
      <c r="D5" s="18">
        <v>21585</v>
      </c>
      <c r="E5" s="18">
        <v>4956</v>
      </c>
      <c r="F5" s="18">
        <v>37248</v>
      </c>
      <c r="G5" s="18">
        <v>2578</v>
      </c>
      <c r="H5" s="18">
        <v>4192</v>
      </c>
      <c r="I5" s="113" t="s">
        <v>165</v>
      </c>
    </row>
    <row r="6" spans="1:9" ht="31.5" x14ac:dyDescent="0.25">
      <c r="A6" s="98" t="s">
        <v>18</v>
      </c>
      <c r="B6" s="17"/>
      <c r="C6" s="64"/>
      <c r="D6" s="64"/>
      <c r="E6" s="64"/>
      <c r="F6" s="17"/>
      <c r="G6" s="64"/>
      <c r="H6" s="64"/>
      <c r="I6" s="111" t="s">
        <v>166</v>
      </c>
    </row>
    <row r="7" spans="1:9" ht="15.75" x14ac:dyDescent="0.25">
      <c r="A7" s="98" t="s">
        <v>19</v>
      </c>
      <c r="B7" s="18">
        <v>6461</v>
      </c>
      <c r="C7" s="18">
        <v>3039</v>
      </c>
      <c r="D7" s="18">
        <v>940</v>
      </c>
      <c r="E7" s="18">
        <v>294</v>
      </c>
      <c r="F7" s="18">
        <v>1509</v>
      </c>
      <c r="G7" s="18">
        <v>230</v>
      </c>
      <c r="H7" s="18">
        <v>449</v>
      </c>
      <c r="I7" s="111" t="s">
        <v>151</v>
      </c>
    </row>
    <row r="8" spans="1:9" ht="15.75" x14ac:dyDescent="0.25">
      <c r="A8" s="98" t="s">
        <v>20</v>
      </c>
      <c r="B8" s="18">
        <v>37628</v>
      </c>
      <c r="C8" s="18">
        <v>16842</v>
      </c>
      <c r="D8" s="18">
        <v>6119</v>
      </c>
      <c r="E8" s="18">
        <v>1923</v>
      </c>
      <c r="F8" s="18">
        <v>10294</v>
      </c>
      <c r="G8" s="18">
        <v>1085</v>
      </c>
      <c r="H8" s="18">
        <v>1365</v>
      </c>
      <c r="I8" s="111" t="s">
        <v>152</v>
      </c>
    </row>
    <row r="9" spans="1:9" ht="15.75" x14ac:dyDescent="0.25">
      <c r="A9" s="98" t="s">
        <v>21</v>
      </c>
      <c r="B9" s="18">
        <v>44394</v>
      </c>
      <c r="C9" s="18">
        <v>18588</v>
      </c>
      <c r="D9" s="18">
        <v>7460</v>
      </c>
      <c r="E9" s="18">
        <v>1402</v>
      </c>
      <c r="F9" s="18">
        <v>15096</v>
      </c>
      <c r="G9" s="18">
        <v>646</v>
      </c>
      <c r="H9" s="18">
        <v>1202</v>
      </c>
      <c r="I9" s="111" t="s">
        <v>153</v>
      </c>
    </row>
    <row r="10" spans="1:9" ht="15.75" x14ac:dyDescent="0.25">
      <c r="A10" s="98" t="s">
        <v>22</v>
      </c>
      <c r="B10" s="18">
        <v>40789</v>
      </c>
      <c r="C10" s="18">
        <v>20244</v>
      </c>
      <c r="D10" s="18">
        <v>7066</v>
      </c>
      <c r="E10" s="18">
        <v>1337</v>
      </c>
      <c r="F10" s="18">
        <v>10349</v>
      </c>
      <c r="G10" s="18">
        <v>617</v>
      </c>
      <c r="H10" s="18">
        <v>1176</v>
      </c>
      <c r="I10" s="111" t="s">
        <v>154</v>
      </c>
    </row>
    <row r="11" spans="1:9" ht="31.5" x14ac:dyDescent="0.25">
      <c r="A11" s="97" t="s">
        <v>57</v>
      </c>
      <c r="B11" s="17"/>
      <c r="C11" s="64"/>
      <c r="D11" s="64"/>
      <c r="E11" s="64"/>
      <c r="F11" s="17"/>
      <c r="G11" s="64"/>
      <c r="H11" s="64"/>
      <c r="I11" s="110" t="s">
        <v>155</v>
      </c>
    </row>
    <row r="12" spans="1:9" ht="15.75" x14ac:dyDescent="0.25">
      <c r="A12" s="98" t="s">
        <v>23</v>
      </c>
      <c r="B12" s="18">
        <v>120939</v>
      </c>
      <c r="C12" s="18">
        <v>55033</v>
      </c>
      <c r="D12" s="18">
        <v>20131</v>
      </c>
      <c r="E12" s="18">
        <v>4428</v>
      </c>
      <c r="F12" s="18">
        <v>35415</v>
      </c>
      <c r="G12" s="18">
        <v>2344</v>
      </c>
      <c r="H12" s="18">
        <v>3588</v>
      </c>
      <c r="I12" s="111" t="s">
        <v>156</v>
      </c>
    </row>
    <row r="13" spans="1:9" ht="15.75" x14ac:dyDescent="0.25">
      <c r="A13" s="98" t="s">
        <v>24</v>
      </c>
      <c r="B13" s="18">
        <v>8333</v>
      </c>
      <c r="C13" s="18">
        <v>3680</v>
      </c>
      <c r="D13" s="18">
        <v>1454</v>
      </c>
      <c r="E13" s="18">
        <v>528</v>
      </c>
      <c r="F13" s="18">
        <v>1833</v>
      </c>
      <c r="G13" s="18">
        <v>234</v>
      </c>
      <c r="H13" s="18">
        <v>604</v>
      </c>
      <c r="I13" s="111" t="s">
        <v>157</v>
      </c>
    </row>
    <row r="14" spans="1:9" ht="47.25" x14ac:dyDescent="0.25">
      <c r="A14" s="98" t="s">
        <v>25</v>
      </c>
      <c r="B14" s="18">
        <v>120102</v>
      </c>
      <c r="C14" s="18">
        <v>53962</v>
      </c>
      <c r="D14" s="18">
        <v>19999</v>
      </c>
      <c r="E14" s="18">
        <v>4422</v>
      </c>
      <c r="F14" s="18">
        <v>35635</v>
      </c>
      <c r="G14" s="18">
        <v>2291</v>
      </c>
      <c r="H14" s="18">
        <v>3793</v>
      </c>
      <c r="I14" s="111" t="s">
        <v>170</v>
      </c>
    </row>
    <row r="15" spans="1:9" ht="31.5" x14ac:dyDescent="0.25">
      <c r="A15" s="98" t="s">
        <v>49</v>
      </c>
      <c r="B15" s="18">
        <v>9170</v>
      </c>
      <c r="C15" s="18">
        <v>4751</v>
      </c>
      <c r="D15" s="18">
        <v>1586</v>
      </c>
      <c r="E15" s="18">
        <v>534</v>
      </c>
      <c r="F15" s="18">
        <v>1613</v>
      </c>
      <c r="G15" s="18">
        <v>287</v>
      </c>
      <c r="H15" s="18">
        <v>399</v>
      </c>
      <c r="I15" s="111" t="s">
        <v>171</v>
      </c>
    </row>
    <row r="16" spans="1:9" ht="31.5" x14ac:dyDescent="0.25">
      <c r="A16" s="97" t="s">
        <v>9</v>
      </c>
      <c r="B16" s="18">
        <v>81158</v>
      </c>
      <c r="C16" s="18">
        <v>44189</v>
      </c>
      <c r="D16" s="18">
        <v>14006</v>
      </c>
      <c r="E16" s="18">
        <v>3752</v>
      </c>
      <c r="F16" s="18">
        <v>14245</v>
      </c>
      <c r="G16" s="18">
        <v>2194</v>
      </c>
      <c r="H16" s="18">
        <v>2772</v>
      </c>
      <c r="I16" s="110" t="s">
        <v>158</v>
      </c>
    </row>
    <row r="17" spans="1:9" ht="31.5" x14ac:dyDescent="0.25">
      <c r="A17" s="97" t="s">
        <v>26</v>
      </c>
      <c r="B17" s="18">
        <v>65239</v>
      </c>
      <c r="C17" s="18">
        <v>33385</v>
      </c>
      <c r="D17" s="18">
        <v>11140</v>
      </c>
      <c r="E17" s="18">
        <v>3342</v>
      </c>
      <c r="F17" s="18">
        <v>13876</v>
      </c>
      <c r="G17" s="18">
        <v>1273</v>
      </c>
      <c r="H17" s="18">
        <v>2223</v>
      </c>
      <c r="I17" s="110" t="s">
        <v>159</v>
      </c>
    </row>
    <row r="18" spans="1:9" ht="15.75" x14ac:dyDescent="0.25">
      <c r="A18" s="98" t="s">
        <v>27</v>
      </c>
      <c r="B18" s="18">
        <v>45866</v>
      </c>
      <c r="C18" s="18">
        <v>22727</v>
      </c>
      <c r="D18" s="18">
        <v>7889</v>
      </c>
      <c r="E18" s="18">
        <v>2842</v>
      </c>
      <c r="F18" s="18">
        <v>9529</v>
      </c>
      <c r="G18" s="18">
        <v>1072</v>
      </c>
      <c r="H18" s="18">
        <v>1807</v>
      </c>
      <c r="I18" s="171" t="s">
        <v>363</v>
      </c>
    </row>
    <row r="19" spans="1:9" ht="15.75" x14ac:dyDescent="0.25">
      <c r="A19" s="97" t="s">
        <v>5</v>
      </c>
      <c r="B19" s="18">
        <v>49072</v>
      </c>
      <c r="C19" s="18">
        <v>20410</v>
      </c>
      <c r="D19" s="18">
        <v>8233</v>
      </c>
      <c r="E19" s="18">
        <v>2115</v>
      </c>
      <c r="F19" s="18">
        <v>16074</v>
      </c>
      <c r="G19" s="18">
        <v>784</v>
      </c>
      <c r="H19" s="18">
        <v>1456</v>
      </c>
      <c r="I19" s="110" t="s">
        <v>117</v>
      </c>
    </row>
    <row r="20" spans="1:9" ht="15.75" x14ac:dyDescent="0.25">
      <c r="A20" s="97" t="s">
        <v>6</v>
      </c>
      <c r="B20" s="18">
        <v>70100</v>
      </c>
      <c r="C20" s="18">
        <v>30966</v>
      </c>
      <c r="D20" s="18">
        <v>11699</v>
      </c>
      <c r="E20" s="18">
        <v>2883</v>
      </c>
      <c r="F20" s="18">
        <v>21477</v>
      </c>
      <c r="G20" s="18">
        <v>1245</v>
      </c>
      <c r="H20" s="18">
        <v>1830</v>
      </c>
      <c r="I20" s="110" t="s">
        <v>118</v>
      </c>
    </row>
    <row r="21" spans="1:9" ht="15.75" x14ac:dyDescent="0.25">
      <c r="A21" s="97" t="s">
        <v>7</v>
      </c>
      <c r="B21" s="18">
        <v>181386</v>
      </c>
      <c r="C21" s="18">
        <v>88546</v>
      </c>
      <c r="D21" s="18">
        <v>33832</v>
      </c>
      <c r="E21" s="18">
        <v>14913</v>
      </c>
      <c r="F21" s="18">
        <v>34575</v>
      </c>
      <c r="G21" s="18">
        <v>4594</v>
      </c>
      <c r="H21" s="18">
        <v>4926</v>
      </c>
      <c r="I21" s="110" t="s">
        <v>119</v>
      </c>
    </row>
    <row r="22" spans="1:9" ht="15.75" x14ac:dyDescent="0.25">
      <c r="A22" s="98" t="s">
        <v>28</v>
      </c>
      <c r="B22" s="18">
        <v>31707</v>
      </c>
      <c r="C22" s="18">
        <v>12606</v>
      </c>
      <c r="D22" s="18">
        <v>5294</v>
      </c>
      <c r="E22" s="18">
        <v>1136</v>
      </c>
      <c r="F22" s="18">
        <v>11400</v>
      </c>
      <c r="G22" s="18">
        <v>553</v>
      </c>
      <c r="H22" s="18">
        <v>718</v>
      </c>
      <c r="I22" s="171" t="s">
        <v>444</v>
      </c>
    </row>
    <row r="23" spans="1:9" ht="31.5" x14ac:dyDescent="0.25">
      <c r="A23" s="97" t="s">
        <v>50</v>
      </c>
      <c r="B23" s="18">
        <v>70343</v>
      </c>
      <c r="C23" s="18">
        <v>29661</v>
      </c>
      <c r="D23" s="18">
        <v>12083</v>
      </c>
      <c r="E23" s="18">
        <v>2741</v>
      </c>
      <c r="F23" s="18">
        <v>23010</v>
      </c>
      <c r="G23" s="18">
        <v>1107</v>
      </c>
      <c r="H23" s="18">
        <v>1741</v>
      </c>
      <c r="I23" s="172" t="s">
        <v>371</v>
      </c>
    </row>
    <row r="24" spans="1:9" ht="15.75" x14ac:dyDescent="0.25">
      <c r="A24" s="98" t="s">
        <v>8</v>
      </c>
      <c r="B24" s="17"/>
      <c r="C24" s="64"/>
      <c r="D24" s="64"/>
      <c r="E24" s="64"/>
      <c r="F24" s="17"/>
      <c r="G24" s="64"/>
      <c r="H24" s="64"/>
      <c r="I24" s="111" t="s">
        <v>122</v>
      </c>
    </row>
    <row r="25" spans="1:9" ht="15.75" x14ac:dyDescent="0.25">
      <c r="A25" s="98" t="s">
        <v>29</v>
      </c>
      <c r="B25" s="18">
        <v>66272</v>
      </c>
      <c r="C25" s="18">
        <v>28345</v>
      </c>
      <c r="D25" s="18">
        <v>11495</v>
      </c>
      <c r="E25" s="18">
        <v>2627</v>
      </c>
      <c r="F25" s="18">
        <v>21149</v>
      </c>
      <c r="G25" s="18">
        <v>1050</v>
      </c>
      <c r="H25" s="18">
        <v>1606</v>
      </c>
      <c r="I25" s="111" t="s">
        <v>372</v>
      </c>
    </row>
    <row r="26" spans="1:9" ht="15.75" x14ac:dyDescent="0.25">
      <c r="A26" s="98" t="s">
        <v>30</v>
      </c>
      <c r="B26" s="18">
        <v>1513</v>
      </c>
      <c r="C26" s="18">
        <v>434</v>
      </c>
      <c r="D26" s="18">
        <v>206</v>
      </c>
      <c r="E26" s="18">
        <v>63</v>
      </c>
      <c r="F26" s="18">
        <v>712</v>
      </c>
      <c r="G26" s="18">
        <v>21</v>
      </c>
      <c r="H26" s="18">
        <v>77</v>
      </c>
      <c r="I26" s="111" t="s">
        <v>160</v>
      </c>
    </row>
    <row r="27" spans="1:9" ht="15.75" x14ac:dyDescent="0.25">
      <c r="A27" s="98" t="s">
        <v>31</v>
      </c>
      <c r="B27" s="18">
        <v>2558</v>
      </c>
      <c r="C27" s="18">
        <v>882</v>
      </c>
      <c r="D27" s="18">
        <v>382</v>
      </c>
      <c r="E27" s="18">
        <v>51</v>
      </c>
      <c r="F27" s="18">
        <v>1149</v>
      </c>
      <c r="G27" s="18">
        <v>36</v>
      </c>
      <c r="H27" s="18">
        <v>58</v>
      </c>
      <c r="I27" s="111" t="s">
        <v>172</v>
      </c>
    </row>
    <row r="28" spans="1:9" ht="31.5" x14ac:dyDescent="0.25">
      <c r="A28" s="97" t="s">
        <v>32</v>
      </c>
      <c r="B28" s="18">
        <v>21923</v>
      </c>
      <c r="C28" s="18">
        <v>10707</v>
      </c>
      <c r="D28" s="18">
        <v>3792</v>
      </c>
      <c r="E28" s="18">
        <v>864</v>
      </c>
      <c r="F28" s="18">
        <v>5571</v>
      </c>
      <c r="G28" s="18">
        <v>391</v>
      </c>
      <c r="H28" s="18">
        <v>598</v>
      </c>
      <c r="I28" s="110" t="s">
        <v>161</v>
      </c>
    </row>
    <row r="29" spans="1:9" ht="15.75" x14ac:dyDescent="0.25">
      <c r="A29" s="97" t="s">
        <v>33</v>
      </c>
      <c r="B29" s="17"/>
      <c r="C29" s="64"/>
      <c r="D29" s="64"/>
      <c r="E29" s="64"/>
      <c r="F29" s="17"/>
      <c r="G29" s="64"/>
      <c r="H29" s="64"/>
      <c r="I29" s="110" t="s">
        <v>173</v>
      </c>
    </row>
    <row r="30" spans="1:9" ht="15.75" x14ac:dyDescent="0.25">
      <c r="A30" s="98" t="s">
        <v>34</v>
      </c>
      <c r="B30" s="18">
        <v>5655</v>
      </c>
      <c r="C30" s="23">
        <v>3172</v>
      </c>
      <c r="D30" s="23">
        <v>1034</v>
      </c>
      <c r="E30" s="23">
        <v>158</v>
      </c>
      <c r="F30" s="23">
        <v>766</v>
      </c>
      <c r="G30" s="23">
        <v>264</v>
      </c>
      <c r="H30" s="23">
        <v>261</v>
      </c>
      <c r="I30" s="111" t="s">
        <v>174</v>
      </c>
    </row>
    <row r="31" spans="1:9" ht="15.75" x14ac:dyDescent="0.25">
      <c r="A31" s="98" t="s">
        <v>35</v>
      </c>
      <c r="B31" s="18">
        <v>4572</v>
      </c>
      <c r="C31" s="23">
        <v>2662</v>
      </c>
      <c r="D31" s="23">
        <v>688</v>
      </c>
      <c r="E31" s="23">
        <v>154</v>
      </c>
      <c r="F31" s="23">
        <v>900</v>
      </c>
      <c r="G31" s="23">
        <v>62</v>
      </c>
      <c r="H31" s="23">
        <v>106</v>
      </c>
      <c r="I31" s="111" t="s">
        <v>162</v>
      </c>
    </row>
    <row r="32" spans="1:9" ht="15.75" x14ac:dyDescent="0.25">
      <c r="A32" s="97" t="s">
        <v>10</v>
      </c>
      <c r="B32" s="18">
        <v>4226</v>
      </c>
      <c r="C32" s="23">
        <v>2383</v>
      </c>
      <c r="D32" s="23">
        <v>706</v>
      </c>
      <c r="E32" s="23">
        <v>145</v>
      </c>
      <c r="F32" s="23">
        <v>632</v>
      </c>
      <c r="G32" s="23">
        <v>204</v>
      </c>
      <c r="H32" s="23">
        <v>156</v>
      </c>
      <c r="I32" s="110" t="s">
        <v>163</v>
      </c>
    </row>
    <row r="33" spans="1:9" ht="31.5" x14ac:dyDescent="0.25">
      <c r="A33" s="97" t="s">
        <v>51</v>
      </c>
      <c r="B33" s="18">
        <v>1613</v>
      </c>
      <c r="C33" s="23">
        <v>762</v>
      </c>
      <c r="D33" s="23">
        <v>268</v>
      </c>
      <c r="E33" s="23">
        <v>32</v>
      </c>
      <c r="F33" s="23">
        <v>435</v>
      </c>
      <c r="G33" s="23">
        <v>26</v>
      </c>
      <c r="H33" s="23">
        <v>90</v>
      </c>
      <c r="I33" s="172" t="s">
        <v>369</v>
      </c>
    </row>
    <row r="34" spans="1:9" ht="31.5" x14ac:dyDescent="0.25">
      <c r="A34" s="97" t="s">
        <v>52</v>
      </c>
      <c r="B34" s="18">
        <v>4388</v>
      </c>
      <c r="C34" s="23">
        <v>2689</v>
      </c>
      <c r="D34" s="23">
        <v>748</v>
      </c>
      <c r="E34" s="23">
        <v>135</v>
      </c>
      <c r="F34" s="23">
        <v>599</v>
      </c>
      <c r="G34" s="23">
        <v>96</v>
      </c>
      <c r="H34" s="23">
        <v>121</v>
      </c>
      <c r="I34" s="110" t="s">
        <v>175</v>
      </c>
    </row>
    <row r="35" spans="1:9" ht="47.25" x14ac:dyDescent="0.25">
      <c r="A35" s="97" t="s">
        <v>53</v>
      </c>
      <c r="B35" s="18">
        <v>20727</v>
      </c>
      <c r="C35" s="18">
        <v>9181</v>
      </c>
      <c r="D35" s="18">
        <v>3326</v>
      </c>
      <c r="E35" s="18">
        <v>608</v>
      </c>
      <c r="F35" s="18">
        <v>6842</v>
      </c>
      <c r="G35" s="18">
        <v>309</v>
      </c>
      <c r="H35" s="18">
        <v>461</v>
      </c>
      <c r="I35" s="110" t="s">
        <v>164</v>
      </c>
    </row>
    <row r="36" spans="1:9" ht="15.75" x14ac:dyDescent="0.25">
      <c r="A36" s="97" t="s">
        <v>36</v>
      </c>
      <c r="B36" s="18">
        <v>10929</v>
      </c>
      <c r="C36" s="18">
        <v>4957</v>
      </c>
      <c r="D36" s="18">
        <v>1952</v>
      </c>
      <c r="E36" s="18">
        <v>526</v>
      </c>
      <c r="F36" s="18">
        <v>2855</v>
      </c>
      <c r="G36" s="18">
        <v>296</v>
      </c>
      <c r="H36" s="18">
        <v>343</v>
      </c>
      <c r="I36" s="110" t="s">
        <v>176</v>
      </c>
    </row>
    <row r="37" spans="1:9" ht="15.75" x14ac:dyDescent="0.25">
      <c r="A37" s="98" t="s">
        <v>37</v>
      </c>
      <c r="B37" s="18">
        <v>7990</v>
      </c>
      <c r="C37" s="18">
        <v>3720</v>
      </c>
      <c r="D37" s="18">
        <v>1450</v>
      </c>
      <c r="E37" s="18">
        <v>388</v>
      </c>
      <c r="F37" s="18">
        <v>1988</v>
      </c>
      <c r="G37" s="18">
        <v>206</v>
      </c>
      <c r="H37" s="18">
        <v>238</v>
      </c>
      <c r="I37" s="171" t="s">
        <v>368</v>
      </c>
    </row>
    <row r="38" spans="1:9" ht="15.75" x14ac:dyDescent="0.25">
      <c r="A38" s="97" t="s">
        <v>11</v>
      </c>
      <c r="B38" s="18">
        <v>15389</v>
      </c>
      <c r="C38" s="18">
        <v>6827</v>
      </c>
      <c r="D38" s="18">
        <v>2874</v>
      </c>
      <c r="E38" s="18">
        <v>697</v>
      </c>
      <c r="F38" s="18">
        <v>4391</v>
      </c>
      <c r="G38" s="18">
        <v>225</v>
      </c>
      <c r="H38" s="18">
        <v>375</v>
      </c>
      <c r="I38" s="172" t="s">
        <v>194</v>
      </c>
    </row>
    <row r="39" spans="1:9" ht="48" customHeight="1" x14ac:dyDescent="0.25">
      <c r="A39" s="97" t="s">
        <v>61</v>
      </c>
      <c r="B39" s="18">
        <v>7547</v>
      </c>
      <c r="C39" s="18">
        <v>3631</v>
      </c>
      <c r="D39" s="18">
        <v>1360</v>
      </c>
      <c r="E39" s="18">
        <v>325</v>
      </c>
      <c r="F39" s="18">
        <v>1820</v>
      </c>
      <c r="G39" s="18">
        <v>208</v>
      </c>
      <c r="H39" s="18">
        <v>203</v>
      </c>
      <c r="I39" s="110" t="s">
        <v>218</v>
      </c>
    </row>
    <row r="40" spans="1:9" ht="31.5" x14ac:dyDescent="0.25">
      <c r="A40" s="97" t="s">
        <v>38</v>
      </c>
      <c r="B40" s="17"/>
      <c r="C40" s="64"/>
      <c r="D40" s="64"/>
      <c r="E40" s="64"/>
      <c r="F40" s="17"/>
      <c r="G40" s="64"/>
      <c r="H40" s="64"/>
      <c r="I40" s="110" t="s">
        <v>373</v>
      </c>
    </row>
    <row r="41" spans="1:9" ht="15.75" x14ac:dyDescent="0.25">
      <c r="A41" s="98" t="s">
        <v>39</v>
      </c>
      <c r="B41" s="18">
        <v>26801</v>
      </c>
      <c r="C41" s="18">
        <v>10831</v>
      </c>
      <c r="D41" s="18">
        <v>4708</v>
      </c>
      <c r="E41" s="18">
        <v>1061</v>
      </c>
      <c r="F41" s="18">
        <v>9093</v>
      </c>
      <c r="G41" s="18">
        <v>387</v>
      </c>
      <c r="H41" s="18">
        <v>721</v>
      </c>
      <c r="I41" s="111" t="s">
        <v>366</v>
      </c>
    </row>
    <row r="42" spans="1:9" ht="15.75" x14ac:dyDescent="0.25">
      <c r="A42" s="98" t="s">
        <v>40</v>
      </c>
      <c r="B42" s="18">
        <v>1523</v>
      </c>
      <c r="C42" s="18">
        <v>667</v>
      </c>
      <c r="D42" s="18">
        <v>259</v>
      </c>
      <c r="E42" s="18">
        <v>114</v>
      </c>
      <c r="F42" s="18">
        <v>358</v>
      </c>
      <c r="G42" s="18">
        <v>44</v>
      </c>
      <c r="H42" s="18">
        <v>81</v>
      </c>
      <c r="I42" s="111" t="s">
        <v>121</v>
      </c>
    </row>
    <row r="43" spans="1:9" ht="31.5" x14ac:dyDescent="0.25">
      <c r="A43" s="98" t="s">
        <v>86</v>
      </c>
      <c r="B43" s="18">
        <v>4559</v>
      </c>
      <c r="C43" s="18">
        <v>2338</v>
      </c>
      <c r="D43" s="18">
        <v>924</v>
      </c>
      <c r="E43" s="18">
        <v>437</v>
      </c>
      <c r="F43" s="18">
        <v>517</v>
      </c>
      <c r="G43" s="18">
        <v>208</v>
      </c>
      <c r="H43" s="18">
        <v>135</v>
      </c>
      <c r="I43" s="111" t="s">
        <v>177</v>
      </c>
    </row>
    <row r="44" spans="1:9" ht="29.25" customHeight="1" x14ac:dyDescent="0.25">
      <c r="A44" s="99" t="s">
        <v>41</v>
      </c>
      <c r="B44" s="18">
        <v>1930</v>
      </c>
      <c r="C44" s="18">
        <v>1041</v>
      </c>
      <c r="D44" s="18">
        <v>390</v>
      </c>
      <c r="E44" s="18">
        <v>185</v>
      </c>
      <c r="F44" s="18">
        <v>170</v>
      </c>
      <c r="G44" s="18">
        <v>72</v>
      </c>
      <c r="H44" s="18">
        <v>72</v>
      </c>
      <c r="I44" s="173" t="s">
        <v>364</v>
      </c>
    </row>
    <row r="45" spans="1:9" ht="15.75" x14ac:dyDescent="0.25">
      <c r="A45" s="98" t="s">
        <v>42</v>
      </c>
      <c r="B45" s="18">
        <v>144</v>
      </c>
      <c r="C45" s="18">
        <v>71</v>
      </c>
      <c r="D45" s="18">
        <v>46</v>
      </c>
      <c r="E45" s="18">
        <v>9</v>
      </c>
      <c r="F45" s="18">
        <v>6</v>
      </c>
      <c r="G45" s="18" t="s">
        <v>225</v>
      </c>
      <c r="H45" s="18">
        <v>12</v>
      </c>
      <c r="I45" s="111" t="s">
        <v>123</v>
      </c>
    </row>
    <row r="46" spans="1:9" ht="47.25" x14ac:dyDescent="0.25">
      <c r="A46" s="98" t="s">
        <v>62</v>
      </c>
      <c r="B46" s="18">
        <v>1090</v>
      </c>
      <c r="C46" s="18">
        <v>397</v>
      </c>
      <c r="D46" s="18">
        <v>164</v>
      </c>
      <c r="E46" s="18">
        <v>49</v>
      </c>
      <c r="F46" s="18">
        <v>403</v>
      </c>
      <c r="G46" s="18">
        <v>21</v>
      </c>
      <c r="H46" s="18">
        <v>56</v>
      </c>
      <c r="I46" s="111" t="s">
        <v>178</v>
      </c>
    </row>
    <row r="47" spans="1:9" ht="15.75" x14ac:dyDescent="0.25">
      <c r="A47" s="99" t="s">
        <v>43</v>
      </c>
      <c r="B47" s="18">
        <v>409</v>
      </c>
      <c r="C47" s="18">
        <v>164</v>
      </c>
      <c r="D47" s="18">
        <v>70</v>
      </c>
      <c r="E47" s="18">
        <v>19</v>
      </c>
      <c r="F47" s="18">
        <v>135</v>
      </c>
      <c r="G47" s="18">
        <v>2</v>
      </c>
      <c r="H47" s="18">
        <v>19</v>
      </c>
      <c r="I47" s="173" t="s">
        <v>365</v>
      </c>
    </row>
    <row r="48" spans="1:9" ht="47.25" x14ac:dyDescent="0.25">
      <c r="A48" s="98" t="s">
        <v>54</v>
      </c>
      <c r="B48" s="18">
        <v>2028</v>
      </c>
      <c r="C48" s="18">
        <v>977</v>
      </c>
      <c r="D48" s="18">
        <v>440</v>
      </c>
      <c r="E48" s="18">
        <v>115</v>
      </c>
      <c r="F48" s="18">
        <v>401</v>
      </c>
      <c r="G48" s="18">
        <v>33</v>
      </c>
      <c r="H48" s="18">
        <v>62</v>
      </c>
      <c r="I48" s="171" t="s">
        <v>374</v>
      </c>
    </row>
    <row r="49" spans="1:10" ht="31.5" x14ac:dyDescent="0.25">
      <c r="A49" s="98" t="s">
        <v>55</v>
      </c>
      <c r="B49" s="18">
        <v>462</v>
      </c>
      <c r="C49" s="18">
        <v>217</v>
      </c>
      <c r="D49" s="18">
        <v>104</v>
      </c>
      <c r="E49" s="18" t="s">
        <v>225</v>
      </c>
      <c r="F49" s="18">
        <v>133</v>
      </c>
      <c r="G49" s="18">
        <v>3</v>
      </c>
      <c r="H49" s="18">
        <v>5</v>
      </c>
      <c r="I49" s="111" t="s">
        <v>367</v>
      </c>
    </row>
    <row r="50" spans="1:10" ht="31.5" x14ac:dyDescent="0.25">
      <c r="A50" s="98" t="s">
        <v>44</v>
      </c>
      <c r="B50" s="18">
        <v>45</v>
      </c>
      <c r="C50" s="18">
        <v>18</v>
      </c>
      <c r="D50" s="18">
        <v>8</v>
      </c>
      <c r="E50" s="18" t="s">
        <v>225</v>
      </c>
      <c r="F50" s="18">
        <v>17</v>
      </c>
      <c r="G50" s="18">
        <v>1</v>
      </c>
      <c r="H50" s="18">
        <v>1</v>
      </c>
      <c r="I50" s="111" t="s">
        <v>183</v>
      </c>
    </row>
    <row r="51" spans="1:10" ht="34.5" x14ac:dyDescent="0.25">
      <c r="A51" s="97" t="s">
        <v>287</v>
      </c>
      <c r="B51" s="18">
        <v>20743</v>
      </c>
      <c r="C51" s="18">
        <v>8932</v>
      </c>
      <c r="D51" s="18">
        <v>3332</v>
      </c>
      <c r="E51" s="18">
        <v>723</v>
      </c>
      <c r="F51" s="18">
        <v>6282</v>
      </c>
      <c r="G51" s="18">
        <v>883</v>
      </c>
      <c r="H51" s="18">
        <v>591</v>
      </c>
      <c r="I51" s="172" t="s">
        <v>450</v>
      </c>
    </row>
    <row r="52" spans="1:10" ht="31.5" x14ac:dyDescent="0.25">
      <c r="A52" s="97" t="s">
        <v>12</v>
      </c>
      <c r="B52" s="18">
        <v>9533</v>
      </c>
      <c r="C52" s="18">
        <v>5516</v>
      </c>
      <c r="D52" s="18">
        <v>1827</v>
      </c>
      <c r="E52" s="18">
        <v>617</v>
      </c>
      <c r="F52" s="18">
        <v>873</v>
      </c>
      <c r="G52" s="18">
        <v>417</v>
      </c>
      <c r="H52" s="18">
        <v>283</v>
      </c>
      <c r="I52" s="172" t="s">
        <v>195</v>
      </c>
    </row>
    <row r="53" spans="1:10" ht="31.5" x14ac:dyDescent="0.25">
      <c r="A53" s="97" t="s">
        <v>45</v>
      </c>
      <c r="B53" s="18">
        <v>2865</v>
      </c>
      <c r="C53" s="18">
        <v>1570</v>
      </c>
      <c r="D53" s="18">
        <v>570</v>
      </c>
      <c r="E53" s="18">
        <v>222</v>
      </c>
      <c r="F53" s="18">
        <v>268</v>
      </c>
      <c r="G53" s="18">
        <v>138</v>
      </c>
      <c r="H53" s="18">
        <v>97</v>
      </c>
      <c r="I53" s="110" t="s">
        <v>168</v>
      </c>
    </row>
    <row r="54" spans="1:10" ht="15.75" x14ac:dyDescent="0.25">
      <c r="A54" s="97" t="s">
        <v>46</v>
      </c>
      <c r="B54" s="18">
        <v>302</v>
      </c>
      <c r="C54" s="18">
        <v>150</v>
      </c>
      <c r="D54" s="18">
        <v>49</v>
      </c>
      <c r="E54" s="18">
        <v>24</v>
      </c>
      <c r="F54" s="18">
        <v>54</v>
      </c>
      <c r="G54" s="18">
        <v>16</v>
      </c>
      <c r="H54" s="18">
        <v>9</v>
      </c>
      <c r="I54" s="172" t="s">
        <v>192</v>
      </c>
    </row>
    <row r="55" spans="1:10" ht="15.75" x14ac:dyDescent="0.25">
      <c r="A55" s="97" t="s">
        <v>47</v>
      </c>
      <c r="B55" s="18">
        <v>1184</v>
      </c>
      <c r="C55" s="18">
        <v>826</v>
      </c>
      <c r="D55" s="18">
        <v>216</v>
      </c>
      <c r="E55" s="18">
        <v>25</v>
      </c>
      <c r="F55" s="18">
        <v>46</v>
      </c>
      <c r="G55" s="18">
        <v>19</v>
      </c>
      <c r="H55" s="18">
        <v>52</v>
      </c>
      <c r="I55" s="172" t="s">
        <v>193</v>
      </c>
    </row>
    <row r="56" spans="1:10" ht="31.5" x14ac:dyDescent="0.25">
      <c r="A56" s="97" t="s">
        <v>48</v>
      </c>
      <c r="B56" s="18">
        <v>4048</v>
      </c>
      <c r="C56" s="18">
        <v>2263</v>
      </c>
      <c r="D56" s="18">
        <v>743</v>
      </c>
      <c r="E56" s="18">
        <v>248</v>
      </c>
      <c r="F56" s="18">
        <v>526</v>
      </c>
      <c r="G56" s="18">
        <v>146</v>
      </c>
      <c r="H56" s="18">
        <v>122</v>
      </c>
      <c r="I56" s="110" t="s">
        <v>169</v>
      </c>
    </row>
    <row r="57" spans="1:10" ht="15.75" x14ac:dyDescent="0.25">
      <c r="A57" s="97" t="s">
        <v>13</v>
      </c>
      <c r="B57" s="17"/>
      <c r="C57" s="64"/>
      <c r="D57" s="64"/>
      <c r="E57" s="64"/>
      <c r="F57" s="17"/>
      <c r="G57" s="64"/>
      <c r="H57" s="64"/>
      <c r="I57" s="110" t="s">
        <v>219</v>
      </c>
    </row>
    <row r="58" spans="1:10" ht="31.5" x14ac:dyDescent="0.25">
      <c r="A58" s="98" t="s">
        <v>14</v>
      </c>
      <c r="B58" s="18">
        <v>3276</v>
      </c>
      <c r="C58" s="18">
        <v>1980</v>
      </c>
      <c r="D58" s="18">
        <v>600</v>
      </c>
      <c r="E58" s="18">
        <v>261</v>
      </c>
      <c r="F58" s="18">
        <v>186</v>
      </c>
      <c r="G58" s="18">
        <v>149</v>
      </c>
      <c r="H58" s="18">
        <v>100</v>
      </c>
      <c r="I58" s="111" t="s">
        <v>179</v>
      </c>
    </row>
    <row r="59" spans="1:10" ht="15.75" x14ac:dyDescent="0.25">
      <c r="A59" s="98" t="s">
        <v>15</v>
      </c>
      <c r="B59" s="18">
        <v>2271</v>
      </c>
      <c r="C59" s="18">
        <v>1468</v>
      </c>
      <c r="D59" s="18">
        <v>363</v>
      </c>
      <c r="E59" s="18">
        <v>28</v>
      </c>
      <c r="F59" s="18">
        <v>348</v>
      </c>
      <c r="G59" s="18">
        <v>36</v>
      </c>
      <c r="H59" s="18">
        <v>28</v>
      </c>
      <c r="I59" s="111" t="s">
        <v>180</v>
      </c>
    </row>
    <row r="60" spans="1:10" ht="31.5" x14ac:dyDescent="0.25">
      <c r="A60" s="100" t="s">
        <v>16</v>
      </c>
      <c r="B60" s="95">
        <v>14600</v>
      </c>
      <c r="C60" s="95">
        <v>8532</v>
      </c>
      <c r="D60" s="95">
        <v>2851</v>
      </c>
      <c r="E60" s="95">
        <v>1236</v>
      </c>
      <c r="F60" s="95">
        <v>921</v>
      </c>
      <c r="G60" s="95">
        <v>645</v>
      </c>
      <c r="H60" s="95">
        <v>415</v>
      </c>
      <c r="I60" s="112" t="s">
        <v>124</v>
      </c>
    </row>
    <row r="61" spans="1:10" ht="15.75" x14ac:dyDescent="0.25">
      <c r="A61" s="65"/>
      <c r="B61" s="18"/>
      <c r="C61" s="18"/>
      <c r="D61" s="18"/>
      <c r="E61" s="18"/>
      <c r="F61" s="18"/>
      <c r="G61" s="18"/>
      <c r="H61" s="18"/>
      <c r="I61" s="63"/>
    </row>
    <row r="62" spans="1:10" ht="34.5" customHeight="1" x14ac:dyDescent="0.25">
      <c r="A62" s="187" t="s">
        <v>280</v>
      </c>
      <c r="B62" s="187"/>
      <c r="C62" s="187"/>
      <c r="D62" s="187"/>
      <c r="E62" s="187"/>
      <c r="F62" s="187"/>
      <c r="G62" s="187"/>
      <c r="H62" s="187"/>
      <c r="I62" s="187"/>
      <c r="J62" s="193"/>
    </row>
    <row r="63" spans="1:10" ht="34.5" customHeight="1" x14ac:dyDescent="0.25">
      <c r="A63" s="194" t="s">
        <v>377</v>
      </c>
      <c r="B63" s="195"/>
      <c r="C63" s="195"/>
      <c r="D63" s="195"/>
      <c r="E63" s="195"/>
      <c r="F63" s="195"/>
      <c r="I63" s="13"/>
    </row>
    <row r="64" spans="1:10" ht="35.25" customHeight="1" x14ac:dyDescent="0.25">
      <c r="A64" s="187"/>
      <c r="B64" s="196"/>
      <c r="C64" s="196"/>
      <c r="D64" s="196"/>
      <c r="E64" s="196"/>
      <c r="F64" s="196"/>
    </row>
  </sheetData>
  <mergeCells count="9">
    <mergeCell ref="A63:F63"/>
    <mergeCell ref="A64:F64"/>
    <mergeCell ref="A1:I1"/>
    <mergeCell ref="I3:I4"/>
    <mergeCell ref="A2:I2"/>
    <mergeCell ref="A3:A4"/>
    <mergeCell ref="B3:B4"/>
    <mergeCell ref="C3:H3"/>
    <mergeCell ref="A62:J6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rowBreaks count="3" manualBreakCount="3">
    <brk id="21" max="8" man="1"/>
    <brk id="39" max="8" man="1"/>
    <brk id="5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3"/>
  <sheetViews>
    <sheetView topLeftCell="A61" zoomScale="112" zoomScaleNormal="112" workbookViewId="0">
      <selection activeCell="A62" sqref="A62:F62"/>
    </sheetView>
  </sheetViews>
  <sheetFormatPr defaultRowHeight="15" x14ac:dyDescent="0.25"/>
  <cols>
    <col min="1" max="1" width="26.5703125" style="3" customWidth="1"/>
    <col min="2" max="2" width="15.28515625" style="3" customWidth="1"/>
    <col min="3" max="3" width="18" style="3" customWidth="1"/>
    <col min="4" max="4" width="18.140625" style="3" customWidth="1"/>
    <col min="5" max="5" width="20.42578125" style="3" customWidth="1"/>
    <col min="6" max="6" width="31.42578125" style="6" customWidth="1"/>
    <col min="7" max="7" width="11.28515625" style="5" customWidth="1"/>
    <col min="8" max="8" width="8.7109375" style="3" customWidth="1"/>
    <col min="9" max="16384" width="9.140625" style="3"/>
  </cols>
  <sheetData>
    <row r="1" spans="1:8" ht="30.75" customHeight="1" x14ac:dyDescent="0.25">
      <c r="A1" s="203" t="s">
        <v>288</v>
      </c>
      <c r="B1" s="203"/>
      <c r="C1" s="203"/>
      <c r="D1" s="203"/>
      <c r="E1" s="203"/>
      <c r="F1" s="203"/>
    </row>
    <row r="2" spans="1:8" ht="28.5" customHeight="1" x14ac:dyDescent="0.25">
      <c r="A2" s="202" t="s">
        <v>289</v>
      </c>
      <c r="B2" s="202"/>
      <c r="C2" s="202"/>
      <c r="D2" s="202"/>
      <c r="E2" s="202"/>
      <c r="F2" s="202"/>
    </row>
    <row r="3" spans="1:8" ht="13.5" customHeight="1" x14ac:dyDescent="0.25">
      <c r="A3" s="198" t="s">
        <v>349</v>
      </c>
      <c r="B3" s="199"/>
      <c r="C3" s="199"/>
      <c r="D3" s="199"/>
      <c r="E3" s="199"/>
      <c r="F3" s="199"/>
    </row>
    <row r="4" spans="1:8" ht="38.25" customHeight="1" x14ac:dyDescent="0.25">
      <c r="A4" s="205"/>
      <c r="B4" s="192" t="s">
        <v>187</v>
      </c>
      <c r="C4" s="188" t="s">
        <v>352</v>
      </c>
      <c r="D4" s="188" t="s">
        <v>184</v>
      </c>
      <c r="E4" s="188"/>
      <c r="F4" s="204"/>
    </row>
    <row r="5" spans="1:8" ht="117" customHeight="1" x14ac:dyDescent="0.25">
      <c r="A5" s="205"/>
      <c r="B5" s="192"/>
      <c r="C5" s="188"/>
      <c r="D5" s="76" t="s">
        <v>186</v>
      </c>
      <c r="E5" s="76" t="s">
        <v>185</v>
      </c>
      <c r="F5" s="204"/>
    </row>
    <row r="6" spans="1:8" ht="15.75" x14ac:dyDescent="0.25">
      <c r="A6" s="92" t="s">
        <v>17</v>
      </c>
      <c r="B6" s="18">
        <v>129272</v>
      </c>
      <c r="C6" s="20">
        <v>101.7</v>
      </c>
      <c r="D6" s="18">
        <v>116742</v>
      </c>
      <c r="E6" s="18">
        <v>9785</v>
      </c>
      <c r="F6" s="113" t="s">
        <v>165</v>
      </c>
      <c r="G6" s="44"/>
      <c r="H6" s="42"/>
    </row>
    <row r="7" spans="1:8" ht="31.5" x14ac:dyDescent="0.25">
      <c r="A7" s="97" t="s">
        <v>56</v>
      </c>
      <c r="B7" s="17"/>
      <c r="C7" s="19"/>
      <c r="D7" s="17"/>
      <c r="E7" s="17"/>
      <c r="F7" s="111" t="s">
        <v>166</v>
      </c>
      <c r="G7" s="44"/>
      <c r="H7" s="42"/>
    </row>
    <row r="8" spans="1:8" ht="15.75" x14ac:dyDescent="0.25">
      <c r="A8" s="97" t="s">
        <v>19</v>
      </c>
      <c r="B8" s="18">
        <v>6461</v>
      </c>
      <c r="C8" s="20">
        <v>99.6</v>
      </c>
      <c r="D8" s="18">
        <v>5721</v>
      </c>
      <c r="E8" s="18">
        <v>327</v>
      </c>
      <c r="F8" s="111" t="s">
        <v>151</v>
      </c>
      <c r="G8" s="44"/>
      <c r="H8" s="42"/>
    </row>
    <row r="9" spans="1:8" ht="15.75" x14ac:dyDescent="0.25">
      <c r="A9" s="97" t="s">
        <v>20</v>
      </c>
      <c r="B9" s="18">
        <v>37628</v>
      </c>
      <c r="C9" s="20">
        <v>97</v>
      </c>
      <c r="D9" s="18">
        <v>33523</v>
      </c>
      <c r="E9" s="18">
        <v>1257</v>
      </c>
      <c r="F9" s="111" t="s">
        <v>152</v>
      </c>
      <c r="G9" s="44"/>
      <c r="H9" s="42"/>
    </row>
    <row r="10" spans="1:8" ht="15.75" x14ac:dyDescent="0.25">
      <c r="A10" s="97" t="s">
        <v>21</v>
      </c>
      <c r="B10" s="18">
        <v>44394</v>
      </c>
      <c r="C10" s="20">
        <v>103.4</v>
      </c>
      <c r="D10" s="18">
        <v>40258</v>
      </c>
      <c r="E10" s="18">
        <v>3854</v>
      </c>
      <c r="F10" s="111" t="s">
        <v>153</v>
      </c>
      <c r="G10" s="44"/>
      <c r="H10" s="42"/>
    </row>
    <row r="11" spans="1:8" ht="15.75" x14ac:dyDescent="0.25">
      <c r="A11" s="97" t="s">
        <v>22</v>
      </c>
      <c r="B11" s="23">
        <v>40789</v>
      </c>
      <c r="C11" s="20">
        <v>105</v>
      </c>
      <c r="D11" s="18">
        <v>37240</v>
      </c>
      <c r="E11" s="18">
        <v>4347</v>
      </c>
      <c r="F11" s="111" t="s">
        <v>154</v>
      </c>
      <c r="G11" s="44"/>
      <c r="H11" s="42"/>
    </row>
    <row r="12" spans="1:8" ht="31.5" x14ac:dyDescent="0.25">
      <c r="A12" s="92" t="s">
        <v>57</v>
      </c>
      <c r="B12" s="17"/>
      <c r="C12" s="19"/>
      <c r="D12" s="17"/>
      <c r="E12" s="17"/>
      <c r="F12" s="110" t="s">
        <v>155</v>
      </c>
      <c r="G12" s="44"/>
      <c r="H12" s="42"/>
    </row>
    <row r="13" spans="1:8" ht="15.75" x14ac:dyDescent="0.25">
      <c r="A13" s="97" t="s">
        <v>23</v>
      </c>
      <c r="B13" s="18">
        <v>120939</v>
      </c>
      <c r="C13" s="20">
        <v>102.2</v>
      </c>
      <c r="D13" s="18" t="s">
        <v>225</v>
      </c>
      <c r="E13" s="18">
        <v>9575</v>
      </c>
      <c r="F13" s="111" t="s">
        <v>156</v>
      </c>
      <c r="G13" s="44"/>
      <c r="H13" s="42"/>
    </row>
    <row r="14" spans="1:8" ht="15.75" x14ac:dyDescent="0.25">
      <c r="A14" s="97" t="s">
        <v>24</v>
      </c>
      <c r="B14" s="18">
        <v>8333</v>
      </c>
      <c r="C14" s="20">
        <v>95</v>
      </c>
      <c r="D14" s="18" t="s">
        <v>225</v>
      </c>
      <c r="E14" s="18">
        <v>210</v>
      </c>
      <c r="F14" s="111" t="s">
        <v>157</v>
      </c>
      <c r="G14" s="44"/>
      <c r="H14" s="42"/>
    </row>
    <row r="15" spans="1:8" ht="47.25" x14ac:dyDescent="0.25">
      <c r="A15" s="97" t="s">
        <v>25</v>
      </c>
      <c r="B15" s="18">
        <v>120102</v>
      </c>
      <c r="C15" s="20">
        <v>101.8</v>
      </c>
      <c r="D15" s="18" t="s">
        <v>225</v>
      </c>
      <c r="E15" s="18">
        <v>9162</v>
      </c>
      <c r="F15" s="111" t="s">
        <v>170</v>
      </c>
      <c r="G15" s="44"/>
      <c r="H15" s="42"/>
    </row>
    <row r="16" spans="1:8" ht="31.5" x14ac:dyDescent="0.25">
      <c r="A16" s="97" t="s">
        <v>60</v>
      </c>
      <c r="B16" s="18">
        <v>9170</v>
      </c>
      <c r="C16" s="20">
        <v>100.4</v>
      </c>
      <c r="D16" s="18" t="s">
        <v>225</v>
      </c>
      <c r="E16" s="18">
        <v>623</v>
      </c>
      <c r="F16" s="111" t="s">
        <v>171</v>
      </c>
      <c r="G16" s="44"/>
      <c r="H16" s="42"/>
    </row>
    <row r="17" spans="1:8" ht="31.5" x14ac:dyDescent="0.25">
      <c r="A17" s="92" t="s">
        <v>9</v>
      </c>
      <c r="B17" s="18">
        <v>81158</v>
      </c>
      <c r="C17" s="20">
        <v>99.9</v>
      </c>
      <c r="D17" s="18">
        <v>70458</v>
      </c>
      <c r="E17" s="18">
        <v>4230</v>
      </c>
      <c r="F17" s="110" t="s">
        <v>158</v>
      </c>
      <c r="G17" s="44"/>
      <c r="H17" s="42"/>
    </row>
    <row r="18" spans="1:8" ht="31.5" x14ac:dyDescent="0.25">
      <c r="A18" s="92" t="s">
        <v>58</v>
      </c>
      <c r="B18" s="18">
        <v>65239</v>
      </c>
      <c r="C18" s="20">
        <v>100.4</v>
      </c>
      <c r="D18" s="18">
        <v>56803</v>
      </c>
      <c r="E18" s="18">
        <v>4014</v>
      </c>
      <c r="F18" s="110" t="s">
        <v>159</v>
      </c>
      <c r="G18" s="44"/>
      <c r="H18" s="42"/>
    </row>
    <row r="19" spans="1:8" ht="15.75" x14ac:dyDescent="0.25">
      <c r="A19" s="97" t="s">
        <v>27</v>
      </c>
      <c r="B19" s="18">
        <v>45866</v>
      </c>
      <c r="C19" s="20">
        <v>98.4</v>
      </c>
      <c r="D19" s="18">
        <v>39090</v>
      </c>
      <c r="E19" s="18">
        <v>1802</v>
      </c>
      <c r="F19" s="171" t="s">
        <v>363</v>
      </c>
      <c r="G19" s="44"/>
      <c r="H19" s="42"/>
    </row>
    <row r="20" spans="1:8" ht="15.75" x14ac:dyDescent="0.25">
      <c r="A20" s="92" t="s">
        <v>5</v>
      </c>
      <c r="B20" s="18">
        <v>49072</v>
      </c>
      <c r="C20" s="20">
        <v>103.4</v>
      </c>
      <c r="D20" s="18">
        <v>44231</v>
      </c>
      <c r="E20" s="18">
        <v>3891</v>
      </c>
      <c r="F20" s="110" t="s">
        <v>117</v>
      </c>
      <c r="G20" s="44"/>
      <c r="H20" s="42"/>
    </row>
    <row r="21" spans="1:8" ht="15.75" x14ac:dyDescent="0.25">
      <c r="A21" s="92" t="s">
        <v>6</v>
      </c>
      <c r="B21" s="18">
        <v>70100</v>
      </c>
      <c r="C21" s="20">
        <v>102</v>
      </c>
      <c r="D21" s="18">
        <v>63675</v>
      </c>
      <c r="E21" s="18">
        <v>5029</v>
      </c>
      <c r="F21" s="110" t="s">
        <v>118</v>
      </c>
      <c r="G21" s="44"/>
      <c r="H21" s="42"/>
    </row>
    <row r="22" spans="1:8" ht="15.75" x14ac:dyDescent="0.25">
      <c r="A22" s="92" t="s">
        <v>7</v>
      </c>
      <c r="B22" s="18">
        <v>181386</v>
      </c>
      <c r="C22" s="20">
        <v>98.7</v>
      </c>
      <c r="D22" s="18">
        <v>156935</v>
      </c>
      <c r="E22" s="18">
        <v>7601</v>
      </c>
      <c r="F22" s="110" t="s">
        <v>119</v>
      </c>
      <c r="G22" s="44"/>
      <c r="H22" s="42"/>
    </row>
    <row r="23" spans="1:8" ht="12" customHeight="1" x14ac:dyDescent="0.25">
      <c r="A23" s="97" t="s">
        <v>28</v>
      </c>
      <c r="B23" s="18">
        <v>31707</v>
      </c>
      <c r="C23" s="20">
        <v>106.5</v>
      </c>
      <c r="D23" s="18">
        <v>29382</v>
      </c>
      <c r="E23" s="18">
        <v>3176</v>
      </c>
      <c r="F23" s="171" t="s">
        <v>444</v>
      </c>
      <c r="G23" s="44"/>
      <c r="H23" s="42"/>
    </row>
    <row r="24" spans="1:8" ht="31.5" x14ac:dyDescent="0.25">
      <c r="A24" s="92" t="s">
        <v>59</v>
      </c>
      <c r="B24" s="18">
        <v>70343</v>
      </c>
      <c r="C24" s="20">
        <v>101.7</v>
      </c>
      <c r="D24" s="18">
        <v>64698</v>
      </c>
      <c r="E24" s="18">
        <v>5814</v>
      </c>
      <c r="F24" s="172" t="s">
        <v>371</v>
      </c>
      <c r="G24" s="44"/>
      <c r="H24" s="42"/>
    </row>
    <row r="25" spans="1:8" ht="15.75" x14ac:dyDescent="0.25">
      <c r="A25" s="97" t="s">
        <v>8</v>
      </c>
      <c r="B25" s="17"/>
      <c r="C25" s="19"/>
      <c r="D25" s="17"/>
      <c r="E25" s="17"/>
      <c r="F25" s="111" t="s">
        <v>122</v>
      </c>
      <c r="G25" s="44"/>
      <c r="H25" s="42"/>
    </row>
    <row r="26" spans="1:8" ht="15.75" x14ac:dyDescent="0.25">
      <c r="A26" s="97" t="s">
        <v>29</v>
      </c>
      <c r="B26" s="18">
        <v>66272</v>
      </c>
      <c r="C26" s="20">
        <v>101.5</v>
      </c>
      <c r="D26" s="18">
        <v>60881</v>
      </c>
      <c r="E26" s="18">
        <v>5339</v>
      </c>
      <c r="F26" s="111" t="s">
        <v>372</v>
      </c>
      <c r="G26" s="44"/>
      <c r="H26" s="42"/>
    </row>
    <row r="27" spans="1:8" ht="15.75" x14ac:dyDescent="0.25">
      <c r="A27" s="97" t="s">
        <v>30</v>
      </c>
      <c r="B27" s="18">
        <v>1513</v>
      </c>
      <c r="C27" s="20">
        <v>96.8</v>
      </c>
      <c r="D27" s="18">
        <v>1374</v>
      </c>
      <c r="E27" s="18">
        <v>48</v>
      </c>
      <c r="F27" s="111" t="s">
        <v>160</v>
      </c>
      <c r="G27" s="44"/>
      <c r="H27" s="42"/>
    </row>
    <row r="28" spans="1:8" ht="15.75" x14ac:dyDescent="0.25">
      <c r="A28" s="97" t="s">
        <v>31</v>
      </c>
      <c r="B28" s="18">
        <v>2558</v>
      </c>
      <c r="C28" s="20">
        <v>109.7</v>
      </c>
      <c r="D28" s="18">
        <v>2443</v>
      </c>
      <c r="E28" s="18">
        <v>427</v>
      </c>
      <c r="F28" s="111" t="s">
        <v>172</v>
      </c>
      <c r="G28" s="44"/>
      <c r="H28" s="42"/>
    </row>
    <row r="29" spans="1:8" ht="31.5" x14ac:dyDescent="0.25">
      <c r="A29" s="92" t="s">
        <v>32</v>
      </c>
      <c r="B29" s="18">
        <v>21923</v>
      </c>
      <c r="C29" s="20">
        <v>105.4</v>
      </c>
      <c r="D29" s="18">
        <v>20108</v>
      </c>
      <c r="E29" s="18">
        <v>2426</v>
      </c>
      <c r="F29" s="110" t="s">
        <v>161</v>
      </c>
      <c r="G29" s="44"/>
      <c r="H29" s="42"/>
    </row>
    <row r="30" spans="1:8" ht="15.75" x14ac:dyDescent="0.25">
      <c r="A30" s="92" t="s">
        <v>33</v>
      </c>
      <c r="B30" s="17"/>
      <c r="C30" s="19"/>
      <c r="D30" s="18"/>
      <c r="E30" s="17"/>
      <c r="F30" s="110" t="s">
        <v>173</v>
      </c>
      <c r="G30" s="44"/>
      <c r="H30" s="42"/>
    </row>
    <row r="31" spans="1:8" ht="15.75" x14ac:dyDescent="0.25">
      <c r="A31" s="97" t="s">
        <v>34</v>
      </c>
      <c r="B31" s="18">
        <v>5655</v>
      </c>
      <c r="C31" s="20">
        <v>110.5</v>
      </c>
      <c r="D31" s="18" t="s">
        <v>225</v>
      </c>
      <c r="E31" s="18">
        <v>774</v>
      </c>
      <c r="F31" s="111" t="s">
        <v>174</v>
      </c>
      <c r="G31" s="44"/>
      <c r="H31" s="42"/>
    </row>
    <row r="32" spans="1:8" ht="15.75" x14ac:dyDescent="0.25">
      <c r="A32" s="97" t="s">
        <v>35</v>
      </c>
      <c r="B32" s="18">
        <v>4572</v>
      </c>
      <c r="C32" s="20">
        <v>109.5</v>
      </c>
      <c r="D32" s="18" t="s">
        <v>225</v>
      </c>
      <c r="E32" s="18">
        <v>666</v>
      </c>
      <c r="F32" s="111" t="s">
        <v>162</v>
      </c>
      <c r="G32" s="44"/>
      <c r="H32" s="42"/>
    </row>
    <row r="33" spans="1:8" ht="15.75" x14ac:dyDescent="0.25">
      <c r="A33" s="92" t="s">
        <v>10</v>
      </c>
      <c r="B33" s="18">
        <v>4226</v>
      </c>
      <c r="C33" s="20">
        <v>108.4</v>
      </c>
      <c r="D33" s="18" t="s">
        <v>225</v>
      </c>
      <c r="E33" s="18">
        <v>512</v>
      </c>
      <c r="F33" s="110" t="s">
        <v>163</v>
      </c>
      <c r="G33" s="44"/>
      <c r="H33" s="42"/>
    </row>
    <row r="34" spans="1:8" ht="31.5" x14ac:dyDescent="0.25">
      <c r="A34" s="92" t="s">
        <v>51</v>
      </c>
      <c r="B34" s="18">
        <v>1613</v>
      </c>
      <c r="C34" s="20">
        <v>116.7</v>
      </c>
      <c r="D34" s="18" t="s">
        <v>225</v>
      </c>
      <c r="E34" s="18">
        <v>307</v>
      </c>
      <c r="F34" s="172" t="s">
        <v>369</v>
      </c>
      <c r="G34" s="44"/>
      <c r="H34" s="42"/>
    </row>
    <row r="35" spans="1:8" ht="31.5" x14ac:dyDescent="0.25">
      <c r="A35" s="92" t="s">
        <v>52</v>
      </c>
      <c r="B35" s="18">
        <v>4388</v>
      </c>
      <c r="C35" s="20">
        <v>109.4</v>
      </c>
      <c r="D35" s="18" t="s">
        <v>225</v>
      </c>
      <c r="E35" s="18">
        <v>621</v>
      </c>
      <c r="F35" s="110" t="s">
        <v>175</v>
      </c>
      <c r="G35" s="44"/>
      <c r="H35" s="42"/>
    </row>
    <row r="36" spans="1:8" ht="47.25" x14ac:dyDescent="0.25">
      <c r="A36" s="92" t="s">
        <v>53</v>
      </c>
      <c r="B36" s="18">
        <v>20727</v>
      </c>
      <c r="C36" s="20">
        <v>107.2</v>
      </c>
      <c r="D36" s="18">
        <v>19054</v>
      </c>
      <c r="E36" s="18">
        <v>2408</v>
      </c>
      <c r="F36" s="110" t="s">
        <v>164</v>
      </c>
      <c r="G36" s="44"/>
      <c r="H36" s="42"/>
    </row>
    <row r="37" spans="1:8" ht="15.75" x14ac:dyDescent="0.25">
      <c r="A37" s="92" t="s">
        <v>36</v>
      </c>
      <c r="B37" s="18">
        <v>10929</v>
      </c>
      <c r="C37" s="20">
        <v>102.1</v>
      </c>
      <c r="D37" s="18">
        <v>9920</v>
      </c>
      <c r="E37" s="18">
        <v>889</v>
      </c>
      <c r="F37" s="110" t="s">
        <v>176</v>
      </c>
      <c r="G37" s="44"/>
      <c r="H37" s="42"/>
    </row>
    <row r="38" spans="1:8" ht="25.5" customHeight="1" x14ac:dyDescent="0.25">
      <c r="A38" s="97" t="s">
        <v>37</v>
      </c>
      <c r="B38" s="18">
        <v>7990</v>
      </c>
      <c r="C38" s="20">
        <v>102.3</v>
      </c>
      <c r="D38" s="18">
        <v>7231</v>
      </c>
      <c r="E38" s="18">
        <v>635</v>
      </c>
      <c r="F38" s="171" t="s">
        <v>368</v>
      </c>
      <c r="G38" s="44"/>
      <c r="H38" s="42"/>
    </row>
    <row r="39" spans="1:8" ht="15.75" x14ac:dyDescent="0.25">
      <c r="A39" s="92" t="s">
        <v>11</v>
      </c>
      <c r="B39" s="18">
        <v>15389</v>
      </c>
      <c r="C39" s="20">
        <v>109.5</v>
      </c>
      <c r="D39" s="18">
        <v>14086</v>
      </c>
      <c r="E39" s="18">
        <v>2239</v>
      </c>
      <c r="F39" s="172" t="s">
        <v>194</v>
      </c>
      <c r="G39" s="44"/>
      <c r="H39" s="42"/>
    </row>
    <row r="40" spans="1:8" ht="47.25" x14ac:dyDescent="0.25">
      <c r="A40" s="92" t="s">
        <v>61</v>
      </c>
      <c r="B40" s="18">
        <v>7547</v>
      </c>
      <c r="C40" s="20">
        <v>102.3</v>
      </c>
      <c r="D40" s="18">
        <v>7031</v>
      </c>
      <c r="E40" s="18">
        <v>607</v>
      </c>
      <c r="F40" s="110" t="s">
        <v>218</v>
      </c>
      <c r="G40" s="44"/>
      <c r="H40" s="42"/>
    </row>
    <row r="41" spans="1:8" ht="31.5" x14ac:dyDescent="0.25">
      <c r="A41" s="92" t="s">
        <v>38</v>
      </c>
      <c r="B41" s="17"/>
      <c r="C41" s="19"/>
      <c r="D41" s="17"/>
      <c r="E41" s="17"/>
      <c r="F41" s="110" t="s">
        <v>167</v>
      </c>
      <c r="G41" s="44"/>
      <c r="H41" s="42"/>
    </row>
    <row r="42" spans="1:8" ht="15.75" x14ac:dyDescent="0.25">
      <c r="A42" s="97" t="s">
        <v>39</v>
      </c>
      <c r="B42" s="18">
        <v>26801</v>
      </c>
      <c r="C42" s="20">
        <v>102.3</v>
      </c>
      <c r="D42" s="18">
        <v>24274</v>
      </c>
      <c r="E42" s="18">
        <v>2640</v>
      </c>
      <c r="F42" s="111" t="s">
        <v>366</v>
      </c>
      <c r="G42" s="44"/>
      <c r="H42" s="18"/>
    </row>
    <row r="43" spans="1:8" ht="15.75" x14ac:dyDescent="0.25">
      <c r="A43" s="97" t="s">
        <v>40</v>
      </c>
      <c r="B43" s="18">
        <v>1523</v>
      </c>
      <c r="C43" s="20">
        <v>96.4</v>
      </c>
      <c r="D43" s="18">
        <v>1342</v>
      </c>
      <c r="E43" s="18">
        <v>93</v>
      </c>
      <c r="F43" s="111" t="s">
        <v>121</v>
      </c>
      <c r="G43" s="44"/>
      <c r="H43" s="18"/>
    </row>
    <row r="44" spans="1:8" ht="31.5" x14ac:dyDescent="0.25">
      <c r="A44" s="97" t="s">
        <v>86</v>
      </c>
      <c r="B44" s="18">
        <v>4559</v>
      </c>
      <c r="C44" s="20">
        <v>96.2</v>
      </c>
      <c r="D44" s="18">
        <v>3953</v>
      </c>
      <c r="E44" s="18">
        <v>241</v>
      </c>
      <c r="F44" s="111" t="s">
        <v>177</v>
      </c>
      <c r="G44" s="44"/>
      <c r="H44" s="18"/>
    </row>
    <row r="45" spans="1:8" ht="15.75" x14ac:dyDescent="0.25">
      <c r="A45" s="97" t="s">
        <v>41</v>
      </c>
      <c r="B45" s="18">
        <v>1930</v>
      </c>
      <c r="C45" s="20">
        <v>98.1</v>
      </c>
      <c r="D45" s="18">
        <v>1650</v>
      </c>
      <c r="E45" s="18">
        <v>122</v>
      </c>
      <c r="F45" s="173" t="s">
        <v>364</v>
      </c>
      <c r="G45" s="44"/>
      <c r="H45" s="18"/>
    </row>
    <row r="46" spans="1:8" ht="15.75" x14ac:dyDescent="0.25">
      <c r="A46" s="97" t="s">
        <v>42</v>
      </c>
      <c r="B46" s="18">
        <v>144</v>
      </c>
      <c r="C46" s="20">
        <v>84.2</v>
      </c>
      <c r="D46" s="18">
        <v>100</v>
      </c>
      <c r="E46" s="18">
        <v>3</v>
      </c>
      <c r="F46" s="111" t="s">
        <v>123</v>
      </c>
      <c r="G46" s="44"/>
      <c r="H46" s="18"/>
    </row>
    <row r="47" spans="1:8" ht="47.25" x14ac:dyDescent="0.25">
      <c r="A47" s="97" t="s">
        <v>62</v>
      </c>
      <c r="B47" s="18">
        <v>1090</v>
      </c>
      <c r="C47" s="20">
        <v>95</v>
      </c>
      <c r="D47" s="18">
        <v>975</v>
      </c>
      <c r="E47" s="18">
        <v>47</v>
      </c>
      <c r="F47" s="111" t="s">
        <v>178</v>
      </c>
      <c r="G47" s="44"/>
      <c r="H47" s="18"/>
    </row>
    <row r="48" spans="1:8" ht="20.25" customHeight="1" x14ac:dyDescent="0.25">
      <c r="A48" s="97" t="s">
        <v>43</v>
      </c>
      <c r="B48" s="18">
        <v>409</v>
      </c>
      <c r="C48" s="20">
        <v>90.5</v>
      </c>
      <c r="D48" s="18">
        <v>354</v>
      </c>
      <c r="E48" s="18">
        <v>11</v>
      </c>
      <c r="F48" s="173" t="s">
        <v>365</v>
      </c>
      <c r="G48" s="44"/>
      <c r="H48" s="18"/>
    </row>
    <row r="49" spans="1:8" ht="47.25" x14ac:dyDescent="0.25">
      <c r="A49" s="97" t="s">
        <v>54</v>
      </c>
      <c r="B49" s="18">
        <v>2028</v>
      </c>
      <c r="C49" s="20">
        <v>92.4</v>
      </c>
      <c r="D49" s="18">
        <v>1679</v>
      </c>
      <c r="E49" s="18">
        <v>64</v>
      </c>
      <c r="F49" s="171" t="s">
        <v>374</v>
      </c>
      <c r="G49" s="44"/>
      <c r="H49" s="18"/>
    </row>
    <row r="50" spans="1:8" ht="31.5" x14ac:dyDescent="0.25">
      <c r="A50" s="97" t="s">
        <v>55</v>
      </c>
      <c r="B50" s="18">
        <v>462</v>
      </c>
      <c r="C50" s="20">
        <v>105.2</v>
      </c>
      <c r="D50" s="18">
        <v>431</v>
      </c>
      <c r="E50" s="18">
        <v>44</v>
      </c>
      <c r="F50" s="111" t="s">
        <v>367</v>
      </c>
      <c r="G50" s="44"/>
      <c r="H50" s="18"/>
    </row>
    <row r="51" spans="1:8" ht="31.5" x14ac:dyDescent="0.25">
      <c r="A51" s="97" t="s">
        <v>44</v>
      </c>
      <c r="B51" s="18">
        <v>45</v>
      </c>
      <c r="C51" s="20">
        <v>150</v>
      </c>
      <c r="D51" s="18">
        <v>44</v>
      </c>
      <c r="E51" s="18">
        <v>23</v>
      </c>
      <c r="F51" s="111" t="s">
        <v>183</v>
      </c>
      <c r="G51" s="44"/>
      <c r="H51" s="18"/>
    </row>
    <row r="52" spans="1:8" ht="34.5" x14ac:dyDescent="0.25">
      <c r="A52" s="92" t="s">
        <v>287</v>
      </c>
      <c r="B52" s="18">
        <v>20743</v>
      </c>
      <c r="C52" s="20">
        <v>106.1</v>
      </c>
      <c r="D52" s="18">
        <v>19411</v>
      </c>
      <c r="E52" s="18">
        <v>2009</v>
      </c>
      <c r="F52" s="172" t="s">
        <v>450</v>
      </c>
      <c r="G52" s="44"/>
      <c r="H52" s="42"/>
    </row>
    <row r="53" spans="1:8" ht="31.5" x14ac:dyDescent="0.25">
      <c r="A53" s="92" t="s">
        <v>12</v>
      </c>
      <c r="B53" s="18">
        <v>9533</v>
      </c>
      <c r="C53" s="20">
        <v>97.2</v>
      </c>
      <c r="D53" s="18">
        <v>8651</v>
      </c>
      <c r="E53" s="18">
        <v>376</v>
      </c>
      <c r="F53" s="172" t="s">
        <v>195</v>
      </c>
      <c r="G53" s="44"/>
      <c r="H53" s="42"/>
    </row>
    <row r="54" spans="1:8" ht="31.5" x14ac:dyDescent="0.25">
      <c r="A54" s="92" t="s">
        <v>45</v>
      </c>
      <c r="B54" s="18">
        <v>2865</v>
      </c>
      <c r="C54" s="20">
        <v>100.6</v>
      </c>
      <c r="D54" s="18">
        <v>2573</v>
      </c>
      <c r="E54" s="18">
        <v>182</v>
      </c>
      <c r="F54" s="172" t="s">
        <v>168</v>
      </c>
      <c r="G54" s="44"/>
      <c r="H54" s="42"/>
    </row>
    <row r="55" spans="1:8" ht="15.75" x14ac:dyDescent="0.25">
      <c r="A55" s="92" t="s">
        <v>46</v>
      </c>
      <c r="B55" s="18">
        <v>302</v>
      </c>
      <c r="C55" s="20">
        <v>104.9</v>
      </c>
      <c r="D55" s="18">
        <v>272</v>
      </c>
      <c r="E55" s="18">
        <v>26</v>
      </c>
      <c r="F55" s="172" t="s">
        <v>192</v>
      </c>
      <c r="G55" s="44"/>
      <c r="H55" s="42"/>
    </row>
    <row r="56" spans="1:8" ht="15.75" x14ac:dyDescent="0.25">
      <c r="A56" s="92" t="s">
        <v>47</v>
      </c>
      <c r="B56" s="18">
        <v>1184</v>
      </c>
      <c r="C56" s="20">
        <v>98.9</v>
      </c>
      <c r="D56" s="18">
        <v>967</v>
      </c>
      <c r="E56" s="18">
        <v>23</v>
      </c>
      <c r="F56" s="172" t="s">
        <v>193</v>
      </c>
      <c r="G56" s="44"/>
      <c r="H56" s="42"/>
    </row>
    <row r="57" spans="1:8" ht="31.5" x14ac:dyDescent="0.25">
      <c r="A57" s="92" t="s">
        <v>48</v>
      </c>
      <c r="B57" s="18">
        <v>4048</v>
      </c>
      <c r="C57" s="20">
        <v>103.1</v>
      </c>
      <c r="D57" s="18">
        <v>3736</v>
      </c>
      <c r="E57" s="18">
        <v>372</v>
      </c>
      <c r="F57" s="110" t="s">
        <v>169</v>
      </c>
      <c r="G57" s="44"/>
      <c r="H57" s="42"/>
    </row>
    <row r="58" spans="1:8" ht="15.75" x14ac:dyDescent="0.25">
      <c r="A58" s="92" t="s">
        <v>13</v>
      </c>
      <c r="B58" s="17"/>
      <c r="C58" s="19"/>
      <c r="D58" s="17"/>
      <c r="E58" s="17"/>
      <c r="F58" s="110" t="s">
        <v>219</v>
      </c>
      <c r="G58" s="44"/>
      <c r="H58" s="42"/>
    </row>
    <row r="59" spans="1:8" ht="31.5" x14ac:dyDescent="0.25">
      <c r="A59" s="97" t="s">
        <v>14</v>
      </c>
      <c r="B59" s="18">
        <v>3276</v>
      </c>
      <c r="C59" s="20">
        <v>98.6</v>
      </c>
      <c r="D59" s="18">
        <v>2923</v>
      </c>
      <c r="E59" s="18">
        <v>209</v>
      </c>
      <c r="F59" s="111" t="s">
        <v>179</v>
      </c>
      <c r="G59" s="44"/>
      <c r="H59" s="42"/>
    </row>
    <row r="60" spans="1:8" ht="15.75" x14ac:dyDescent="0.25">
      <c r="A60" s="97" t="s">
        <v>15</v>
      </c>
      <c r="B60" s="18">
        <v>2271</v>
      </c>
      <c r="C60" s="20">
        <v>102.7</v>
      </c>
      <c r="D60" s="18">
        <v>2165</v>
      </c>
      <c r="E60" s="18">
        <v>157</v>
      </c>
      <c r="F60" s="111" t="s">
        <v>180</v>
      </c>
      <c r="G60" s="44"/>
      <c r="H60" s="42"/>
    </row>
    <row r="61" spans="1:8" ht="31.5" x14ac:dyDescent="0.25">
      <c r="A61" s="183" t="s">
        <v>16</v>
      </c>
      <c r="B61" s="18">
        <v>14600</v>
      </c>
      <c r="C61" s="20">
        <v>94.2</v>
      </c>
      <c r="D61" s="18">
        <v>13129</v>
      </c>
      <c r="E61" s="18">
        <v>470</v>
      </c>
      <c r="F61" s="110" t="s">
        <v>124</v>
      </c>
      <c r="G61" s="44"/>
      <c r="H61" s="42"/>
    </row>
    <row r="62" spans="1:8" ht="31.5" customHeight="1" x14ac:dyDescent="0.25">
      <c r="A62" s="206" t="s">
        <v>453</v>
      </c>
      <c r="B62" s="206"/>
      <c r="C62" s="206"/>
      <c r="D62" s="206"/>
      <c r="E62" s="206"/>
      <c r="F62" s="206"/>
      <c r="G62" s="44"/>
      <c r="H62" s="42"/>
    </row>
    <row r="63" spans="1:8" ht="31.5" x14ac:dyDescent="0.25">
      <c r="A63" s="155" t="s">
        <v>198</v>
      </c>
      <c r="B63" s="43"/>
      <c r="C63" s="43"/>
      <c r="D63" s="162"/>
      <c r="E63" s="18"/>
      <c r="F63" s="110" t="s">
        <v>214</v>
      </c>
      <c r="G63" s="44"/>
      <c r="H63" s="42"/>
    </row>
    <row r="64" spans="1:8" ht="15.75" x14ac:dyDescent="0.25">
      <c r="A64" s="97" t="s">
        <v>77</v>
      </c>
      <c r="B64" s="163">
        <v>7</v>
      </c>
      <c r="C64" s="43" t="s">
        <v>356</v>
      </c>
      <c r="D64" s="166" t="s">
        <v>356</v>
      </c>
      <c r="E64" s="166" t="s">
        <v>356</v>
      </c>
      <c r="F64" s="111" t="s">
        <v>200</v>
      </c>
      <c r="G64" s="44"/>
      <c r="H64" s="42"/>
    </row>
    <row r="65" spans="1:11" ht="15.75" x14ac:dyDescent="0.25">
      <c r="A65" s="97" t="s">
        <v>78</v>
      </c>
      <c r="B65" s="164">
        <v>197</v>
      </c>
      <c r="C65" s="166" t="s">
        <v>356</v>
      </c>
      <c r="D65" s="166" t="s">
        <v>356</v>
      </c>
      <c r="E65" s="166" t="s">
        <v>356</v>
      </c>
      <c r="F65" s="111" t="s">
        <v>201</v>
      </c>
      <c r="G65" s="44"/>
      <c r="H65" s="42"/>
    </row>
    <row r="66" spans="1:11" ht="15.75" x14ac:dyDescent="0.25">
      <c r="A66" s="97" t="s">
        <v>79</v>
      </c>
      <c r="B66" s="164">
        <v>10</v>
      </c>
      <c r="C66" s="166" t="s">
        <v>356</v>
      </c>
      <c r="D66" s="166" t="s">
        <v>356</v>
      </c>
      <c r="E66" s="166" t="s">
        <v>356</v>
      </c>
      <c r="F66" s="111" t="s">
        <v>202</v>
      </c>
      <c r="G66" s="44"/>
      <c r="H66" s="42"/>
    </row>
    <row r="67" spans="1:11" ht="18.75" x14ac:dyDescent="0.25">
      <c r="A67" s="97" t="s">
        <v>113</v>
      </c>
      <c r="B67" s="182" t="s">
        <v>451</v>
      </c>
      <c r="C67" s="166" t="s">
        <v>356</v>
      </c>
      <c r="D67" s="166" t="s">
        <v>356</v>
      </c>
      <c r="E67" s="166" t="s">
        <v>356</v>
      </c>
      <c r="F67" s="111" t="s">
        <v>203</v>
      </c>
      <c r="G67" s="44"/>
      <c r="H67" s="42"/>
    </row>
    <row r="68" spans="1:11" ht="31.5" x14ac:dyDescent="0.25">
      <c r="A68" s="97" t="s">
        <v>196</v>
      </c>
      <c r="B68" s="165" t="s">
        <v>224</v>
      </c>
      <c r="C68" s="166" t="s">
        <v>356</v>
      </c>
      <c r="D68" s="166" t="s">
        <v>356</v>
      </c>
      <c r="E68" s="166" t="s">
        <v>356</v>
      </c>
      <c r="F68" s="174" t="s">
        <v>378</v>
      </c>
      <c r="G68" s="44"/>
      <c r="H68" s="42"/>
    </row>
    <row r="69" spans="1:11" ht="31.5" x14ac:dyDescent="0.25">
      <c r="A69" s="156" t="s">
        <v>199</v>
      </c>
      <c r="B69" s="167">
        <v>7</v>
      </c>
      <c r="C69" s="168" t="s">
        <v>356</v>
      </c>
      <c r="D69" s="168" t="s">
        <v>356</v>
      </c>
      <c r="E69" s="168" t="s">
        <v>356</v>
      </c>
      <c r="F69" s="112" t="s">
        <v>204</v>
      </c>
      <c r="G69" s="44"/>
      <c r="H69" s="42"/>
    </row>
    <row r="70" spans="1:11" ht="15.75" x14ac:dyDescent="0.25">
      <c r="A70" s="8"/>
      <c r="B70" s="18"/>
      <c r="C70" s="20"/>
      <c r="D70" s="18"/>
      <c r="E70" s="18"/>
      <c r="F70" s="63"/>
      <c r="G70" s="44"/>
      <c r="H70" s="42"/>
    </row>
    <row r="71" spans="1:11" ht="55.5" customHeight="1" x14ac:dyDescent="0.25">
      <c r="A71" s="187" t="s">
        <v>280</v>
      </c>
      <c r="B71" s="187"/>
      <c r="C71" s="187"/>
      <c r="D71" s="187"/>
      <c r="E71" s="187"/>
      <c r="F71" s="187"/>
      <c r="G71" s="187"/>
      <c r="H71" s="187"/>
    </row>
    <row r="72" spans="1:11" ht="28.5" customHeight="1" x14ac:dyDescent="0.25">
      <c r="A72" s="194" t="s">
        <v>377</v>
      </c>
      <c r="B72" s="195"/>
      <c r="C72" s="195"/>
      <c r="D72" s="195"/>
      <c r="E72" s="195"/>
      <c r="F72" s="195"/>
      <c r="G72" s="44"/>
      <c r="H72" s="42"/>
    </row>
    <row r="73" spans="1:11" ht="28.5" customHeight="1" x14ac:dyDescent="0.25">
      <c r="A73" s="207" t="s">
        <v>452</v>
      </c>
      <c r="B73" s="208"/>
      <c r="C73" s="208"/>
      <c r="D73" s="208"/>
      <c r="E73" s="208"/>
      <c r="F73" s="208"/>
      <c r="G73" s="208"/>
      <c r="H73" s="208"/>
      <c r="I73" s="208"/>
      <c r="J73" s="208"/>
      <c r="K73" s="208"/>
    </row>
  </sheetData>
  <mergeCells count="12">
    <mergeCell ref="A73:K73"/>
    <mergeCell ref="A72:F72"/>
    <mergeCell ref="A2:F2"/>
    <mergeCell ref="A1:F1"/>
    <mergeCell ref="F4:F5"/>
    <mergeCell ref="A3:F3"/>
    <mergeCell ref="C4:C5"/>
    <mergeCell ref="A4:A5"/>
    <mergeCell ref="B4:B5"/>
    <mergeCell ref="D4:E4"/>
    <mergeCell ref="A71:H71"/>
    <mergeCell ref="A62:F6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rowBreaks count="2" manualBreakCount="2">
    <brk id="23" max="16383" man="1"/>
    <brk id="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zoomScale="106" zoomScaleNormal="106" workbookViewId="0">
      <selection activeCell="A3" sqref="A3:A4"/>
    </sheetView>
  </sheetViews>
  <sheetFormatPr defaultRowHeight="15" x14ac:dyDescent="0.25"/>
  <cols>
    <col min="1" max="1" width="27.5703125" style="3" customWidth="1"/>
    <col min="2" max="2" width="11.5703125" style="3" customWidth="1"/>
    <col min="3" max="3" width="16.28515625" style="3" customWidth="1"/>
    <col min="4" max="4" width="17.140625" style="3" customWidth="1"/>
    <col min="5" max="5" width="17" style="3" customWidth="1"/>
    <col min="6" max="6" width="30.28515625" style="3" customWidth="1"/>
    <col min="7" max="7" width="20" style="3" customWidth="1"/>
    <col min="8" max="16384" width="9.140625" style="3"/>
  </cols>
  <sheetData>
    <row r="1" spans="1:9" ht="52.5" customHeight="1" x14ac:dyDescent="0.25">
      <c r="A1" s="203" t="s">
        <v>290</v>
      </c>
      <c r="B1" s="203"/>
      <c r="C1" s="203"/>
      <c r="D1" s="203"/>
      <c r="E1" s="203"/>
      <c r="F1" s="203"/>
    </row>
    <row r="2" spans="1:9" ht="12.75" customHeight="1" x14ac:dyDescent="0.25">
      <c r="A2" s="210" t="s">
        <v>351</v>
      </c>
      <c r="B2" s="210"/>
      <c r="C2" s="210"/>
      <c r="D2" s="210"/>
      <c r="E2" s="210"/>
      <c r="F2" s="210"/>
    </row>
    <row r="3" spans="1:9" ht="31.5" customHeight="1" x14ac:dyDescent="0.25">
      <c r="A3" s="205"/>
      <c r="B3" s="192" t="s">
        <v>187</v>
      </c>
      <c r="C3" s="209" t="s">
        <v>379</v>
      </c>
      <c r="D3" s="188" t="s">
        <v>184</v>
      </c>
      <c r="E3" s="188"/>
      <c r="F3" s="188"/>
    </row>
    <row r="4" spans="1:9" ht="125.25" customHeight="1" x14ac:dyDescent="0.25">
      <c r="A4" s="205"/>
      <c r="B4" s="192"/>
      <c r="C4" s="209"/>
      <c r="D4" s="76" t="s">
        <v>186</v>
      </c>
      <c r="E4" s="76" t="s">
        <v>185</v>
      </c>
      <c r="F4" s="188"/>
    </row>
    <row r="5" spans="1:9" ht="15.75" x14ac:dyDescent="0.25">
      <c r="A5" s="92" t="s">
        <v>17</v>
      </c>
      <c r="B5" s="18">
        <v>37248</v>
      </c>
      <c r="C5" s="20">
        <v>105.8</v>
      </c>
      <c r="D5" s="18">
        <v>34889</v>
      </c>
      <c r="E5" s="18">
        <v>3245</v>
      </c>
      <c r="F5" s="113" t="s">
        <v>165</v>
      </c>
      <c r="G5" s="42"/>
      <c r="H5" s="42"/>
    </row>
    <row r="6" spans="1:9" ht="31.5" x14ac:dyDescent="0.25">
      <c r="A6" s="97" t="s">
        <v>56</v>
      </c>
      <c r="B6" s="17"/>
      <c r="C6" s="19"/>
      <c r="D6" s="17"/>
      <c r="E6" s="17"/>
      <c r="F6" s="111" t="s">
        <v>166</v>
      </c>
      <c r="G6" s="42"/>
      <c r="H6" s="42"/>
    </row>
    <row r="7" spans="1:9" ht="15.75" x14ac:dyDescent="0.25">
      <c r="A7" s="97" t="s">
        <v>19</v>
      </c>
      <c r="B7" s="18">
        <v>1509</v>
      </c>
      <c r="C7" s="19">
        <v>104.5</v>
      </c>
      <c r="D7" s="18">
        <v>1398</v>
      </c>
      <c r="E7" s="18">
        <v>106</v>
      </c>
      <c r="F7" s="111" t="s">
        <v>151</v>
      </c>
      <c r="G7" s="42"/>
      <c r="H7" s="42"/>
    </row>
    <row r="8" spans="1:9" ht="15.75" x14ac:dyDescent="0.25">
      <c r="A8" s="97" t="s">
        <v>20</v>
      </c>
      <c r="B8" s="18">
        <v>10294</v>
      </c>
      <c r="C8" s="20">
        <v>100.1</v>
      </c>
      <c r="D8" s="18">
        <v>9544</v>
      </c>
      <c r="E8" s="18">
        <v>376</v>
      </c>
      <c r="F8" s="111" t="s">
        <v>152</v>
      </c>
      <c r="G8" s="42"/>
      <c r="H8" s="42"/>
      <c r="I8" s="4"/>
    </row>
    <row r="9" spans="1:9" ht="15.75" x14ac:dyDescent="0.25">
      <c r="A9" s="97" t="s">
        <v>21</v>
      </c>
      <c r="B9" s="18">
        <v>15096</v>
      </c>
      <c r="C9" s="20">
        <v>107.1</v>
      </c>
      <c r="D9" s="18">
        <v>14133</v>
      </c>
      <c r="E9" s="18">
        <v>1481</v>
      </c>
      <c r="F9" s="111" t="s">
        <v>153</v>
      </c>
      <c r="G9" s="42"/>
      <c r="H9" s="42"/>
    </row>
    <row r="10" spans="1:9" ht="15.75" x14ac:dyDescent="0.25">
      <c r="A10" s="97" t="s">
        <v>22</v>
      </c>
      <c r="B10" s="18">
        <v>10349</v>
      </c>
      <c r="C10" s="20">
        <v>110.2</v>
      </c>
      <c r="D10" s="18">
        <v>9814</v>
      </c>
      <c r="E10" s="18">
        <v>1282</v>
      </c>
      <c r="F10" s="111" t="s">
        <v>154</v>
      </c>
      <c r="G10" s="42"/>
      <c r="H10" s="42"/>
    </row>
    <row r="11" spans="1:9" ht="31.5" x14ac:dyDescent="0.25">
      <c r="A11" s="92" t="s">
        <v>57</v>
      </c>
      <c r="B11" s="17"/>
      <c r="C11" s="19"/>
      <c r="D11" s="17"/>
      <c r="E11" s="17"/>
      <c r="F11" s="110" t="s">
        <v>155</v>
      </c>
      <c r="G11" s="42"/>
      <c r="H11" s="42"/>
    </row>
    <row r="12" spans="1:9" ht="15.75" x14ac:dyDescent="0.25">
      <c r="A12" s="97" t="s">
        <v>23</v>
      </c>
      <c r="B12" s="18">
        <v>35415</v>
      </c>
      <c r="C12" s="20">
        <v>106.2</v>
      </c>
      <c r="D12" s="18" t="s">
        <v>225</v>
      </c>
      <c r="E12" s="18">
        <v>3190</v>
      </c>
      <c r="F12" s="111" t="s">
        <v>156</v>
      </c>
      <c r="G12" s="42"/>
      <c r="H12" s="42"/>
    </row>
    <row r="13" spans="1:9" ht="15.75" x14ac:dyDescent="0.25">
      <c r="A13" s="97" t="s">
        <v>24</v>
      </c>
      <c r="B13" s="18">
        <v>1833</v>
      </c>
      <c r="C13" s="19">
        <v>98.8</v>
      </c>
      <c r="D13" s="18" t="s">
        <v>225</v>
      </c>
      <c r="E13" s="18">
        <v>55</v>
      </c>
      <c r="F13" s="111" t="s">
        <v>157</v>
      </c>
      <c r="G13" s="42"/>
      <c r="H13" s="42"/>
    </row>
    <row r="14" spans="1:9" ht="47.25" x14ac:dyDescent="0.25">
      <c r="A14" s="97" t="s">
        <v>25</v>
      </c>
      <c r="B14" s="18">
        <v>35635</v>
      </c>
      <c r="C14" s="20">
        <v>105.6</v>
      </c>
      <c r="D14" s="18" t="s">
        <v>225</v>
      </c>
      <c r="E14" s="18">
        <v>3077</v>
      </c>
      <c r="F14" s="111" t="s">
        <v>170</v>
      </c>
      <c r="G14" s="42"/>
      <c r="H14" s="42"/>
    </row>
    <row r="15" spans="1:9" ht="31.5" x14ac:dyDescent="0.25">
      <c r="A15" s="97" t="s">
        <v>60</v>
      </c>
      <c r="B15" s="18">
        <v>1613</v>
      </c>
      <c r="C15" s="20">
        <v>109.1</v>
      </c>
      <c r="D15" s="18" t="s">
        <v>225</v>
      </c>
      <c r="E15" s="18">
        <v>168</v>
      </c>
      <c r="F15" s="111" t="s">
        <v>171</v>
      </c>
      <c r="G15" s="42"/>
      <c r="H15" s="42"/>
    </row>
    <row r="16" spans="1:9" ht="31.5" x14ac:dyDescent="0.25">
      <c r="A16" s="92" t="s">
        <v>9</v>
      </c>
      <c r="B16" s="18">
        <v>14245</v>
      </c>
      <c r="C16" s="20">
        <v>105.3</v>
      </c>
      <c r="D16" s="18">
        <v>12983</v>
      </c>
      <c r="E16" s="18">
        <v>1062</v>
      </c>
      <c r="F16" s="110" t="s">
        <v>158</v>
      </c>
      <c r="G16" s="42"/>
      <c r="H16" s="42"/>
    </row>
    <row r="17" spans="1:8" ht="15.75" x14ac:dyDescent="0.25">
      <c r="A17" s="92" t="s">
        <v>58</v>
      </c>
      <c r="B17" s="18">
        <v>13876</v>
      </c>
      <c r="C17" s="20">
        <v>105</v>
      </c>
      <c r="D17" s="18">
        <v>12720</v>
      </c>
      <c r="E17" s="18">
        <v>1028</v>
      </c>
      <c r="F17" s="110" t="s">
        <v>159</v>
      </c>
      <c r="G17" s="42"/>
      <c r="H17" s="42"/>
    </row>
    <row r="18" spans="1:8" ht="15.75" x14ac:dyDescent="0.25">
      <c r="A18" s="97" t="s">
        <v>27</v>
      </c>
      <c r="B18" s="18">
        <v>9529</v>
      </c>
      <c r="C18" s="20">
        <v>102.9</v>
      </c>
      <c r="D18" s="18">
        <v>8588</v>
      </c>
      <c r="E18" s="18">
        <v>497</v>
      </c>
      <c r="F18" s="171" t="s">
        <v>380</v>
      </c>
      <c r="G18" s="42"/>
      <c r="H18" s="42"/>
    </row>
    <row r="19" spans="1:8" ht="15.75" x14ac:dyDescent="0.25">
      <c r="A19" s="92" t="s">
        <v>5</v>
      </c>
      <c r="B19" s="18">
        <v>16074</v>
      </c>
      <c r="C19" s="20">
        <v>108.1</v>
      </c>
      <c r="D19" s="18">
        <v>14941</v>
      </c>
      <c r="E19" s="18">
        <v>1516</v>
      </c>
      <c r="F19" s="110" t="s">
        <v>117</v>
      </c>
      <c r="G19" s="42"/>
      <c r="H19" s="42"/>
    </row>
    <row r="20" spans="1:8" ht="15.75" x14ac:dyDescent="0.25">
      <c r="A20" s="92" t="s">
        <v>6</v>
      </c>
      <c r="B20" s="18">
        <v>21477</v>
      </c>
      <c r="C20" s="20">
        <v>106.7</v>
      </c>
      <c r="D20" s="18">
        <v>20109</v>
      </c>
      <c r="E20" s="18">
        <v>1812</v>
      </c>
      <c r="F20" s="110" t="s">
        <v>118</v>
      </c>
      <c r="G20" s="42"/>
      <c r="H20" s="42"/>
    </row>
    <row r="21" spans="1:8" ht="15.75" x14ac:dyDescent="0.25">
      <c r="A21" s="92" t="s">
        <v>7</v>
      </c>
      <c r="B21" s="18">
        <v>34575</v>
      </c>
      <c r="C21" s="20">
        <v>104</v>
      </c>
      <c r="D21" s="18">
        <v>31660</v>
      </c>
      <c r="E21" s="18">
        <v>2383</v>
      </c>
      <c r="F21" s="110" t="s">
        <v>119</v>
      </c>
      <c r="G21" s="42"/>
      <c r="H21" s="42"/>
    </row>
    <row r="22" spans="1:8" ht="15.75" x14ac:dyDescent="0.25">
      <c r="A22" s="97" t="s">
        <v>28</v>
      </c>
      <c r="B22" s="18">
        <v>11400</v>
      </c>
      <c r="C22" s="20">
        <v>109.3</v>
      </c>
      <c r="D22" s="18">
        <v>10795</v>
      </c>
      <c r="E22" s="18">
        <v>1235</v>
      </c>
      <c r="F22" s="171" t="s">
        <v>444</v>
      </c>
      <c r="G22" s="42"/>
      <c r="H22" s="42"/>
    </row>
    <row r="23" spans="1:8" ht="31.5" x14ac:dyDescent="0.25">
      <c r="A23" s="92" t="s">
        <v>59</v>
      </c>
      <c r="B23" s="18">
        <v>23010</v>
      </c>
      <c r="C23" s="20">
        <v>107.7</v>
      </c>
      <c r="D23" s="18">
        <v>21908</v>
      </c>
      <c r="E23" s="18">
        <v>2261</v>
      </c>
      <c r="F23" s="172" t="s">
        <v>371</v>
      </c>
      <c r="G23" s="42"/>
      <c r="H23" s="42"/>
    </row>
    <row r="24" spans="1:8" ht="15.75" x14ac:dyDescent="0.25">
      <c r="A24" s="97" t="s">
        <v>8</v>
      </c>
      <c r="B24" s="17"/>
      <c r="C24" s="19"/>
      <c r="D24" s="17"/>
      <c r="E24" s="17"/>
      <c r="F24" s="111" t="s">
        <v>122</v>
      </c>
      <c r="G24" s="42"/>
      <c r="H24" s="42"/>
    </row>
    <row r="25" spans="1:8" ht="15.75" x14ac:dyDescent="0.25">
      <c r="A25" s="97" t="s">
        <v>29</v>
      </c>
      <c r="B25" s="18">
        <v>21149</v>
      </c>
      <c r="C25" s="20">
        <v>107.7</v>
      </c>
      <c r="D25" s="18">
        <v>20125</v>
      </c>
      <c r="E25" s="18">
        <v>2055</v>
      </c>
      <c r="F25" s="111" t="s">
        <v>372</v>
      </c>
      <c r="G25" s="42"/>
      <c r="H25" s="42"/>
    </row>
    <row r="26" spans="1:8" ht="15.75" x14ac:dyDescent="0.25">
      <c r="A26" s="97" t="s">
        <v>30</v>
      </c>
      <c r="B26" s="18">
        <v>712</v>
      </c>
      <c r="C26" s="20">
        <v>99.2</v>
      </c>
      <c r="D26" s="18">
        <v>672</v>
      </c>
      <c r="E26" s="18">
        <v>26</v>
      </c>
      <c r="F26" s="111" t="s">
        <v>160</v>
      </c>
      <c r="G26" s="42"/>
      <c r="H26" s="42"/>
    </row>
    <row r="27" spans="1:8" ht="15.75" x14ac:dyDescent="0.25">
      <c r="A27" s="97" t="s">
        <v>31</v>
      </c>
      <c r="B27" s="18">
        <v>1149</v>
      </c>
      <c r="C27" s="20">
        <v>114.6</v>
      </c>
      <c r="D27" s="18">
        <v>1111</v>
      </c>
      <c r="E27" s="18">
        <v>180</v>
      </c>
      <c r="F27" s="111" t="s">
        <v>172</v>
      </c>
      <c r="G27" s="42"/>
      <c r="H27" s="42"/>
    </row>
    <row r="28" spans="1:8" ht="31.5" x14ac:dyDescent="0.25">
      <c r="A28" s="92" t="s">
        <v>32</v>
      </c>
      <c r="B28" s="18">
        <v>5571</v>
      </c>
      <c r="C28" s="20">
        <v>112.9</v>
      </c>
      <c r="D28" s="18">
        <v>5290</v>
      </c>
      <c r="E28" s="18">
        <v>767</v>
      </c>
      <c r="F28" s="110" t="s">
        <v>161</v>
      </c>
      <c r="G28" s="42"/>
      <c r="H28" s="42"/>
    </row>
    <row r="29" spans="1:8" ht="15.75" x14ac:dyDescent="0.25">
      <c r="A29" s="92" t="s">
        <v>33</v>
      </c>
      <c r="B29" s="17"/>
      <c r="C29" s="19"/>
      <c r="D29" s="18"/>
      <c r="E29" s="17"/>
      <c r="F29" s="110" t="s">
        <v>173</v>
      </c>
      <c r="G29" s="42"/>
      <c r="H29" s="42"/>
    </row>
    <row r="30" spans="1:8" ht="15.75" x14ac:dyDescent="0.25">
      <c r="A30" s="97" t="s">
        <v>34</v>
      </c>
      <c r="B30" s="18">
        <v>766</v>
      </c>
      <c r="C30" s="20">
        <v>115</v>
      </c>
      <c r="D30" s="18" t="s">
        <v>225</v>
      </c>
      <c r="E30" s="18">
        <v>110</v>
      </c>
      <c r="F30" s="111" t="s">
        <v>174</v>
      </c>
      <c r="G30" s="42"/>
      <c r="H30" s="42"/>
    </row>
    <row r="31" spans="1:8" ht="15.75" x14ac:dyDescent="0.25">
      <c r="A31" s="97" t="s">
        <v>35</v>
      </c>
      <c r="B31" s="18">
        <v>900</v>
      </c>
      <c r="C31" s="20">
        <v>116.3</v>
      </c>
      <c r="D31" s="18" t="s">
        <v>225</v>
      </c>
      <c r="E31" s="18">
        <v>148</v>
      </c>
      <c r="F31" s="111" t="s">
        <v>162</v>
      </c>
      <c r="G31" s="42"/>
      <c r="H31" s="42"/>
    </row>
    <row r="32" spans="1:8" ht="15.75" x14ac:dyDescent="0.25">
      <c r="A32" s="92" t="s">
        <v>10</v>
      </c>
      <c r="B32" s="23">
        <v>632</v>
      </c>
      <c r="C32" s="22">
        <v>108</v>
      </c>
      <c r="D32" s="23" t="s">
        <v>225</v>
      </c>
      <c r="E32" s="23">
        <v>54</v>
      </c>
      <c r="F32" s="110" t="s">
        <v>163</v>
      </c>
      <c r="G32" s="42"/>
      <c r="H32" s="42"/>
    </row>
    <row r="33" spans="1:8" ht="31.5" x14ac:dyDescent="0.25">
      <c r="A33" s="92" t="s">
        <v>51</v>
      </c>
      <c r="B33" s="23">
        <v>435</v>
      </c>
      <c r="C33" s="22">
        <v>126.1</v>
      </c>
      <c r="D33" s="23" t="s">
        <v>225</v>
      </c>
      <c r="E33" s="23">
        <v>103</v>
      </c>
      <c r="F33" s="172" t="s">
        <v>369</v>
      </c>
      <c r="G33" s="42"/>
      <c r="H33" s="42"/>
    </row>
    <row r="34" spans="1:8" ht="31.5" x14ac:dyDescent="0.25">
      <c r="A34" s="92" t="s">
        <v>52</v>
      </c>
      <c r="B34" s="23">
        <v>599</v>
      </c>
      <c r="C34" s="22">
        <v>117.5</v>
      </c>
      <c r="D34" s="23" t="s">
        <v>225</v>
      </c>
      <c r="E34" s="23">
        <v>101</v>
      </c>
      <c r="F34" s="110" t="s">
        <v>175</v>
      </c>
      <c r="G34" s="42"/>
      <c r="H34" s="42"/>
    </row>
    <row r="35" spans="1:8" ht="47.25" x14ac:dyDescent="0.25">
      <c r="A35" s="92" t="s">
        <v>53</v>
      </c>
      <c r="B35" s="18">
        <v>6842</v>
      </c>
      <c r="C35" s="20">
        <v>112.8</v>
      </c>
      <c r="D35" s="18">
        <v>6489</v>
      </c>
      <c r="E35" s="18">
        <v>935</v>
      </c>
      <c r="F35" s="110" t="s">
        <v>164</v>
      </c>
      <c r="G35" s="42"/>
      <c r="H35" s="42"/>
    </row>
    <row r="36" spans="1:8" ht="15.75" x14ac:dyDescent="0.25">
      <c r="A36" s="92" t="s">
        <v>36</v>
      </c>
      <c r="B36" s="18">
        <v>2855</v>
      </c>
      <c r="C36" s="20">
        <v>104.3</v>
      </c>
      <c r="D36" s="18">
        <v>2642</v>
      </c>
      <c r="E36" s="18">
        <v>222</v>
      </c>
      <c r="F36" s="110" t="s">
        <v>176</v>
      </c>
      <c r="G36" s="42"/>
      <c r="H36" s="42"/>
    </row>
    <row r="37" spans="1:8" ht="15.75" x14ac:dyDescent="0.25">
      <c r="A37" s="97" t="s">
        <v>37</v>
      </c>
      <c r="B37" s="18">
        <v>1988</v>
      </c>
      <c r="C37" s="20">
        <v>104.9</v>
      </c>
      <c r="D37" s="18">
        <v>1846</v>
      </c>
      <c r="E37" s="18">
        <v>156</v>
      </c>
      <c r="F37" s="171" t="s">
        <v>380</v>
      </c>
      <c r="G37" s="42"/>
      <c r="H37" s="42"/>
    </row>
    <row r="38" spans="1:8" ht="15.75" x14ac:dyDescent="0.25">
      <c r="A38" s="92" t="s">
        <v>11</v>
      </c>
      <c r="B38" s="18">
        <v>4391</v>
      </c>
      <c r="C38" s="20">
        <v>115.9</v>
      </c>
      <c r="D38" s="18">
        <v>4193</v>
      </c>
      <c r="E38" s="18">
        <v>749</v>
      </c>
      <c r="F38" s="172" t="s">
        <v>194</v>
      </c>
      <c r="G38" s="42"/>
      <c r="H38" s="42"/>
    </row>
    <row r="39" spans="1:8" ht="47.25" x14ac:dyDescent="0.25">
      <c r="A39" s="92" t="s">
        <v>61</v>
      </c>
      <c r="B39" s="18">
        <v>1820</v>
      </c>
      <c r="C39" s="20">
        <v>104.7</v>
      </c>
      <c r="D39" s="18">
        <v>1726</v>
      </c>
      <c r="E39" s="18">
        <v>136</v>
      </c>
      <c r="F39" s="110" t="s">
        <v>218</v>
      </c>
      <c r="G39" s="42"/>
      <c r="H39" s="42"/>
    </row>
    <row r="40" spans="1:8" ht="31.5" x14ac:dyDescent="0.25">
      <c r="A40" s="92" t="s">
        <v>38</v>
      </c>
      <c r="B40" s="17"/>
      <c r="C40" s="19"/>
      <c r="D40" s="17"/>
      <c r="E40" s="17"/>
      <c r="F40" s="110" t="s">
        <v>167</v>
      </c>
      <c r="G40" s="42"/>
      <c r="H40" s="42"/>
    </row>
    <row r="41" spans="1:8" ht="15.75" x14ac:dyDescent="0.25">
      <c r="A41" s="97" t="s">
        <v>39</v>
      </c>
      <c r="B41" s="18">
        <v>9093</v>
      </c>
      <c r="C41" s="20">
        <v>106</v>
      </c>
      <c r="D41" s="18">
        <v>8496</v>
      </c>
      <c r="E41" s="18">
        <v>943</v>
      </c>
      <c r="F41" s="111" t="s">
        <v>366</v>
      </c>
      <c r="G41" s="42"/>
      <c r="H41" s="42"/>
    </row>
    <row r="42" spans="1:8" ht="15.75" x14ac:dyDescent="0.25">
      <c r="A42" s="97" t="s">
        <v>40</v>
      </c>
      <c r="B42" s="18">
        <v>358</v>
      </c>
      <c r="C42" s="20">
        <v>105.3</v>
      </c>
      <c r="D42" s="18">
        <v>348</v>
      </c>
      <c r="E42" s="18">
        <v>43</v>
      </c>
      <c r="F42" s="111" t="s">
        <v>121</v>
      </c>
      <c r="G42" s="42"/>
      <c r="H42" s="42"/>
    </row>
    <row r="43" spans="1:8" ht="31.5" x14ac:dyDescent="0.25">
      <c r="A43" s="97" t="s">
        <v>86</v>
      </c>
      <c r="B43" s="18">
        <v>517</v>
      </c>
      <c r="C43" s="20">
        <v>102</v>
      </c>
      <c r="D43" s="18">
        <v>460</v>
      </c>
      <c r="E43" s="18">
        <v>36</v>
      </c>
      <c r="F43" s="111" t="s">
        <v>177</v>
      </c>
      <c r="G43" s="42"/>
      <c r="H43" s="42"/>
    </row>
    <row r="44" spans="1:8" ht="15.75" x14ac:dyDescent="0.25">
      <c r="A44" s="97" t="s">
        <v>41</v>
      </c>
      <c r="B44" s="18">
        <v>170</v>
      </c>
      <c r="C44" s="20">
        <v>110.4</v>
      </c>
      <c r="D44" s="18">
        <v>149</v>
      </c>
      <c r="E44" s="18">
        <v>19</v>
      </c>
      <c r="F44" s="173" t="s">
        <v>364</v>
      </c>
      <c r="G44" s="42"/>
      <c r="H44" s="42"/>
    </row>
    <row r="45" spans="1:8" ht="15.75" x14ac:dyDescent="0.25">
      <c r="A45" s="97" t="s">
        <v>42</v>
      </c>
      <c r="B45" s="18">
        <v>6</v>
      </c>
      <c r="C45" s="20">
        <v>60</v>
      </c>
      <c r="D45" s="18">
        <v>5</v>
      </c>
      <c r="E45" s="18" t="s">
        <v>225</v>
      </c>
      <c r="F45" s="111" t="s">
        <v>123</v>
      </c>
      <c r="G45" s="42"/>
      <c r="H45" s="42"/>
    </row>
    <row r="46" spans="1:8" ht="47.25" x14ac:dyDescent="0.25">
      <c r="A46" s="97" t="s">
        <v>62</v>
      </c>
      <c r="B46" s="18">
        <v>403</v>
      </c>
      <c r="C46" s="20">
        <v>102.8</v>
      </c>
      <c r="D46" s="18">
        <v>382</v>
      </c>
      <c r="E46" s="18">
        <v>24</v>
      </c>
      <c r="F46" s="111" t="s">
        <v>178</v>
      </c>
      <c r="G46" s="42"/>
      <c r="H46" s="42"/>
    </row>
    <row r="47" spans="1:8" ht="15.75" x14ac:dyDescent="0.25">
      <c r="A47" s="97" t="s">
        <v>43</v>
      </c>
      <c r="B47" s="18">
        <v>135</v>
      </c>
      <c r="C47" s="20">
        <v>100</v>
      </c>
      <c r="D47" s="18">
        <v>126</v>
      </c>
      <c r="E47" s="18">
        <v>3</v>
      </c>
      <c r="F47" s="173" t="s">
        <v>365</v>
      </c>
      <c r="G47" s="42"/>
      <c r="H47" s="42"/>
    </row>
    <row r="48" spans="1:8" ht="47.25" x14ac:dyDescent="0.25">
      <c r="A48" s="97" t="s">
        <v>54</v>
      </c>
      <c r="B48" s="18">
        <v>401</v>
      </c>
      <c r="C48" s="20">
        <v>91.6</v>
      </c>
      <c r="D48" s="18">
        <v>372</v>
      </c>
      <c r="E48" s="18">
        <v>8</v>
      </c>
      <c r="F48" s="171" t="s">
        <v>374</v>
      </c>
      <c r="G48" s="42"/>
      <c r="H48" s="42"/>
    </row>
    <row r="49" spans="1:8" ht="31.5" x14ac:dyDescent="0.25">
      <c r="A49" s="97" t="s">
        <v>55</v>
      </c>
      <c r="B49" s="18">
        <v>133</v>
      </c>
      <c r="C49" s="20">
        <v>109</v>
      </c>
      <c r="D49" s="18">
        <v>133</v>
      </c>
      <c r="E49" s="18">
        <v>12</v>
      </c>
      <c r="F49" s="111" t="s">
        <v>367</v>
      </c>
      <c r="G49" s="42"/>
      <c r="H49" s="42"/>
    </row>
    <row r="50" spans="1:8" ht="31.5" x14ac:dyDescent="0.25">
      <c r="A50" s="97" t="s">
        <v>44</v>
      </c>
      <c r="B50" s="18">
        <v>17</v>
      </c>
      <c r="C50" s="20">
        <v>850</v>
      </c>
      <c r="D50" s="18">
        <v>17</v>
      </c>
      <c r="E50" s="18">
        <v>15</v>
      </c>
      <c r="F50" s="111" t="s">
        <v>183</v>
      </c>
      <c r="G50" s="42"/>
      <c r="H50" s="42"/>
    </row>
    <row r="51" spans="1:8" ht="34.5" x14ac:dyDescent="0.25">
      <c r="A51" s="92" t="s">
        <v>287</v>
      </c>
      <c r="B51" s="18">
        <v>6282</v>
      </c>
      <c r="C51" s="20">
        <v>112</v>
      </c>
      <c r="D51" s="18">
        <v>6057</v>
      </c>
      <c r="E51" s="18">
        <v>778</v>
      </c>
      <c r="F51" s="172" t="s">
        <v>450</v>
      </c>
      <c r="G51" s="42"/>
      <c r="H51" s="42"/>
    </row>
    <row r="52" spans="1:8" ht="31.5" x14ac:dyDescent="0.25">
      <c r="A52" s="92" t="s">
        <v>12</v>
      </c>
      <c r="B52" s="18">
        <v>873</v>
      </c>
      <c r="C52" s="20">
        <v>105.7</v>
      </c>
      <c r="D52" s="18">
        <v>817</v>
      </c>
      <c r="E52" s="18">
        <v>73</v>
      </c>
      <c r="F52" s="172" t="s">
        <v>195</v>
      </c>
      <c r="G52" s="42"/>
      <c r="H52" s="42"/>
    </row>
    <row r="53" spans="1:8" ht="31.5" x14ac:dyDescent="0.25">
      <c r="A53" s="92" t="s">
        <v>45</v>
      </c>
      <c r="B53" s="18">
        <v>268</v>
      </c>
      <c r="C53" s="20">
        <v>110.7</v>
      </c>
      <c r="D53" s="18">
        <v>224</v>
      </c>
      <c r="E53" s="18">
        <v>32</v>
      </c>
      <c r="F53" s="110" t="s">
        <v>168</v>
      </c>
      <c r="G53" s="42"/>
      <c r="H53" s="42"/>
    </row>
    <row r="54" spans="1:8" ht="15.75" x14ac:dyDescent="0.25">
      <c r="A54" s="92" t="s">
        <v>46</v>
      </c>
      <c r="B54" s="18">
        <v>54</v>
      </c>
      <c r="C54" s="20">
        <v>103.8</v>
      </c>
      <c r="D54" s="18">
        <v>46</v>
      </c>
      <c r="E54" s="18">
        <v>4</v>
      </c>
      <c r="F54" s="172" t="s">
        <v>192</v>
      </c>
      <c r="G54" s="42"/>
      <c r="H54" s="42"/>
    </row>
    <row r="55" spans="1:8" ht="15.75" x14ac:dyDescent="0.25">
      <c r="A55" s="92" t="s">
        <v>47</v>
      </c>
      <c r="B55" s="18">
        <v>46</v>
      </c>
      <c r="C55" s="20">
        <v>75.400000000000006</v>
      </c>
      <c r="D55" s="18">
        <v>45</v>
      </c>
      <c r="E55" s="18">
        <v>6</v>
      </c>
      <c r="F55" s="172" t="s">
        <v>193</v>
      </c>
      <c r="G55" s="42"/>
      <c r="H55" s="42"/>
    </row>
    <row r="56" spans="1:8" ht="31.5" x14ac:dyDescent="0.25">
      <c r="A56" s="92" t="s">
        <v>48</v>
      </c>
      <c r="B56" s="18">
        <v>526</v>
      </c>
      <c r="C56" s="20">
        <v>106.9</v>
      </c>
      <c r="D56" s="18">
        <v>502</v>
      </c>
      <c r="E56" s="18">
        <v>58</v>
      </c>
      <c r="F56" s="110" t="s">
        <v>169</v>
      </c>
      <c r="G56" s="42"/>
      <c r="H56" s="42"/>
    </row>
    <row r="57" spans="1:8" ht="15.75" x14ac:dyDescent="0.25">
      <c r="A57" s="92" t="s">
        <v>13</v>
      </c>
      <c r="B57" s="17"/>
      <c r="C57" s="19"/>
      <c r="D57" s="17"/>
      <c r="E57" s="17"/>
      <c r="F57" s="110" t="s">
        <v>219</v>
      </c>
      <c r="G57" s="42"/>
      <c r="H57" s="42"/>
    </row>
    <row r="58" spans="1:8" ht="31.5" x14ac:dyDescent="0.25">
      <c r="A58" s="97" t="s">
        <v>14</v>
      </c>
      <c r="B58" s="18">
        <v>186</v>
      </c>
      <c r="C58" s="20">
        <v>105.1</v>
      </c>
      <c r="D58" s="18">
        <v>173</v>
      </c>
      <c r="E58" s="18">
        <v>23</v>
      </c>
      <c r="F58" s="111" t="s">
        <v>179</v>
      </c>
      <c r="G58" s="42"/>
      <c r="H58" s="42"/>
    </row>
    <row r="59" spans="1:8" ht="15.75" x14ac:dyDescent="0.25">
      <c r="A59" s="97" t="s">
        <v>15</v>
      </c>
      <c r="B59" s="18">
        <v>348</v>
      </c>
      <c r="C59" s="20">
        <v>108.8</v>
      </c>
      <c r="D59" s="18">
        <v>291</v>
      </c>
      <c r="E59" s="18">
        <v>30</v>
      </c>
      <c r="F59" s="111" t="s">
        <v>180</v>
      </c>
      <c r="G59" s="42"/>
      <c r="H59" s="42"/>
    </row>
    <row r="60" spans="1:8" ht="31.5" x14ac:dyDescent="0.25">
      <c r="A60" s="93" t="s">
        <v>16</v>
      </c>
      <c r="B60" s="95">
        <v>921</v>
      </c>
      <c r="C60" s="101">
        <v>101.1</v>
      </c>
      <c r="D60" s="95">
        <v>851</v>
      </c>
      <c r="E60" s="95">
        <v>52</v>
      </c>
      <c r="F60" s="112" t="s">
        <v>124</v>
      </c>
      <c r="G60" s="42"/>
      <c r="H60" s="42"/>
    </row>
    <row r="61" spans="1:8" ht="15.75" x14ac:dyDescent="0.25">
      <c r="A61" s="8"/>
      <c r="B61" s="18"/>
      <c r="C61" s="20"/>
      <c r="D61" s="18"/>
      <c r="E61" s="18"/>
      <c r="F61" s="63"/>
      <c r="G61" s="42"/>
      <c r="H61" s="42"/>
    </row>
    <row r="62" spans="1:8" ht="41.25" customHeight="1" x14ac:dyDescent="0.25">
      <c r="A62" s="187" t="s">
        <v>280</v>
      </c>
      <c r="B62" s="187"/>
      <c r="C62" s="187"/>
      <c r="D62" s="187"/>
      <c r="E62" s="187"/>
      <c r="F62" s="187"/>
      <c r="G62" s="187"/>
      <c r="H62" s="187"/>
    </row>
    <row r="63" spans="1:8" ht="33" customHeight="1" x14ac:dyDescent="0.25">
      <c r="A63" s="194" t="s">
        <v>377</v>
      </c>
      <c r="B63" s="195"/>
      <c r="C63" s="195"/>
      <c r="D63" s="195"/>
      <c r="E63" s="195"/>
      <c r="F63" s="195"/>
      <c r="G63" s="44"/>
      <c r="H63" s="42"/>
    </row>
    <row r="64" spans="1:8" ht="30" customHeight="1" x14ac:dyDescent="0.25">
      <c r="A64" s="187"/>
      <c r="B64" s="196"/>
      <c r="C64" s="196"/>
      <c r="D64" s="196"/>
      <c r="E64" s="196"/>
      <c r="F64" s="196"/>
      <c r="G64" s="44"/>
      <c r="H64" s="42"/>
    </row>
  </sheetData>
  <mergeCells count="10">
    <mergeCell ref="A63:F63"/>
    <mergeCell ref="A64:F64"/>
    <mergeCell ref="A1:F1"/>
    <mergeCell ref="F3:F4"/>
    <mergeCell ref="C3:C4"/>
    <mergeCell ref="A3:A4"/>
    <mergeCell ref="B3:B4"/>
    <mergeCell ref="D3:E3"/>
    <mergeCell ref="A2:F2"/>
    <mergeCell ref="A62:H62"/>
  </mergeCells>
  <printOptions horizontalCentered="1"/>
  <pageMargins left="0.78740157480314965" right="0.39370078740157483" top="0.59055118110236227" bottom="0.59055118110236227" header="0.31496062992125984" footer="0.31496062992125984"/>
  <pageSetup paperSize="9" scale="89" fitToHeight="0" orientation="landscape" r:id="rId1"/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Normal="100" workbookViewId="0">
      <selection activeCell="A35" sqref="A35:H35"/>
    </sheetView>
  </sheetViews>
  <sheetFormatPr defaultRowHeight="15" x14ac:dyDescent="0.25"/>
  <cols>
    <col min="1" max="1" width="30.140625" style="3" customWidth="1"/>
    <col min="2" max="2" width="22" style="3" customWidth="1"/>
    <col min="3" max="3" width="25.28515625" style="3" customWidth="1"/>
    <col min="4" max="4" width="21.7109375" style="3" customWidth="1"/>
    <col min="5" max="5" width="32.5703125" style="6" customWidth="1"/>
    <col min="6" max="6" width="0.7109375" style="3" customWidth="1"/>
    <col min="7" max="7" width="2.42578125" style="3" hidden="1" customWidth="1"/>
    <col min="8" max="8" width="9.140625" style="3" hidden="1" customWidth="1"/>
    <col min="9" max="16384" width="9.140625" style="3"/>
  </cols>
  <sheetData>
    <row r="1" spans="1:6" ht="83.25" customHeight="1" x14ac:dyDescent="0.25">
      <c r="A1" s="203" t="s">
        <v>291</v>
      </c>
      <c r="B1" s="203"/>
      <c r="C1" s="203"/>
      <c r="D1" s="203"/>
      <c r="E1" s="203"/>
    </row>
    <row r="2" spans="1:6" ht="18.75" customHeight="1" x14ac:dyDescent="0.25">
      <c r="A2" s="210" t="s">
        <v>353</v>
      </c>
      <c r="B2" s="210"/>
      <c r="C2" s="210"/>
      <c r="D2" s="210"/>
      <c r="E2" s="210"/>
    </row>
    <row r="3" spans="1:6" ht="94.5" customHeight="1" x14ac:dyDescent="0.25">
      <c r="A3" s="76"/>
      <c r="B3" s="78" t="s">
        <v>190</v>
      </c>
      <c r="C3" s="76" t="s">
        <v>191</v>
      </c>
      <c r="D3" s="76" t="s">
        <v>381</v>
      </c>
      <c r="E3" s="102"/>
    </row>
    <row r="4" spans="1:6" ht="35.25" customHeight="1" x14ac:dyDescent="0.25">
      <c r="A4" s="211" t="s">
        <v>189</v>
      </c>
      <c r="B4" s="211"/>
      <c r="C4" s="211"/>
      <c r="D4" s="211"/>
      <c r="E4" s="211"/>
    </row>
    <row r="5" spans="1:6" ht="31.5" x14ac:dyDescent="0.25">
      <c r="A5" s="92" t="s">
        <v>76</v>
      </c>
      <c r="B5" s="21">
        <v>19172.003499999995</v>
      </c>
      <c r="C5" s="21">
        <v>11113.806399999999</v>
      </c>
      <c r="D5" s="21">
        <v>10901.8285</v>
      </c>
      <c r="E5" s="110" t="s">
        <v>220</v>
      </c>
    </row>
    <row r="6" spans="1:6" ht="15.75" x14ac:dyDescent="0.25">
      <c r="A6" s="103" t="s">
        <v>63</v>
      </c>
      <c r="B6" s="21"/>
      <c r="C6" s="21"/>
      <c r="D6" s="21"/>
      <c r="E6" s="111" t="s">
        <v>362</v>
      </c>
    </row>
    <row r="7" spans="1:6" ht="15.75" x14ac:dyDescent="0.25">
      <c r="A7" s="97" t="s">
        <v>64</v>
      </c>
      <c r="B7" s="41">
        <v>4338.5264000000006</v>
      </c>
      <c r="C7" s="41">
        <v>1419.9210000000003</v>
      </c>
      <c r="D7" s="41">
        <v>1203.6976000000004</v>
      </c>
      <c r="E7" s="111" t="s">
        <v>181</v>
      </c>
    </row>
    <row r="8" spans="1:6" ht="15.75" x14ac:dyDescent="0.25">
      <c r="A8" s="97" t="s">
        <v>65</v>
      </c>
      <c r="B8" s="41">
        <v>2334.1157000000021</v>
      </c>
      <c r="C8" s="41">
        <v>901.19799999999998</v>
      </c>
      <c r="D8" s="41">
        <v>918.30799999999942</v>
      </c>
      <c r="E8" s="111" t="s">
        <v>65</v>
      </c>
      <c r="F8" s="4"/>
    </row>
    <row r="9" spans="1:6" ht="15.75" x14ac:dyDescent="0.25">
      <c r="A9" s="97" t="s">
        <v>66</v>
      </c>
      <c r="B9" s="41">
        <v>5559.235299999993</v>
      </c>
      <c r="C9" s="41">
        <v>2907.3568</v>
      </c>
      <c r="D9" s="41">
        <v>3096.8749000000007</v>
      </c>
      <c r="E9" s="111" t="s">
        <v>66</v>
      </c>
    </row>
    <row r="10" spans="1:6" ht="15.75" x14ac:dyDescent="0.25">
      <c r="A10" s="97" t="s">
        <v>67</v>
      </c>
      <c r="B10" s="41">
        <v>2381.8195000000001</v>
      </c>
      <c r="C10" s="41">
        <v>1735.3447000000003</v>
      </c>
      <c r="D10" s="41">
        <v>1813.8288000000005</v>
      </c>
      <c r="E10" s="111" t="s">
        <v>67</v>
      </c>
    </row>
    <row r="11" spans="1:6" ht="15.75" x14ac:dyDescent="0.25">
      <c r="A11" s="97" t="s">
        <v>68</v>
      </c>
      <c r="B11" s="41">
        <v>2300.8726000000001</v>
      </c>
      <c r="C11" s="41">
        <v>2006.5488</v>
      </c>
      <c r="D11" s="41">
        <v>1885.5488</v>
      </c>
      <c r="E11" s="111" t="s">
        <v>68</v>
      </c>
    </row>
    <row r="12" spans="1:6" ht="15.75" x14ac:dyDescent="0.25">
      <c r="A12" s="97" t="s">
        <v>69</v>
      </c>
      <c r="B12" s="41">
        <v>1018.1208</v>
      </c>
      <c r="C12" s="41">
        <v>945.25720000000001</v>
      </c>
      <c r="D12" s="41">
        <v>872.25720000000001</v>
      </c>
      <c r="E12" s="111" t="s">
        <v>69</v>
      </c>
    </row>
    <row r="13" spans="1:6" ht="15.75" x14ac:dyDescent="0.25">
      <c r="A13" s="97" t="s">
        <v>70</v>
      </c>
      <c r="B13" s="41">
        <v>450.17680000000001</v>
      </c>
      <c r="C13" s="41">
        <v>422.04349999999999</v>
      </c>
      <c r="D13" s="41">
        <v>399.17679999999996</v>
      </c>
      <c r="E13" s="111" t="s">
        <v>70</v>
      </c>
    </row>
    <row r="14" spans="1:6" ht="15.75" x14ac:dyDescent="0.25">
      <c r="A14" s="97" t="s">
        <v>71</v>
      </c>
      <c r="B14" s="41">
        <v>260.13639999999998</v>
      </c>
      <c r="C14" s="41">
        <v>250.13639999999998</v>
      </c>
      <c r="D14" s="41">
        <v>237.13639999999998</v>
      </c>
      <c r="E14" s="111" t="s">
        <v>71</v>
      </c>
    </row>
    <row r="15" spans="1:6" ht="15.75" x14ac:dyDescent="0.25">
      <c r="A15" s="97" t="s">
        <v>72</v>
      </c>
      <c r="B15" s="41">
        <v>243</v>
      </c>
      <c r="C15" s="41">
        <v>238</v>
      </c>
      <c r="D15" s="41">
        <v>212</v>
      </c>
      <c r="E15" s="111" t="s">
        <v>72</v>
      </c>
    </row>
    <row r="16" spans="1:6" ht="15.75" x14ac:dyDescent="0.25">
      <c r="A16" s="97" t="s">
        <v>73</v>
      </c>
      <c r="B16" s="41">
        <v>131</v>
      </c>
      <c r="C16" s="41">
        <v>134</v>
      </c>
      <c r="D16" s="41">
        <v>121</v>
      </c>
      <c r="E16" s="111" t="s">
        <v>73</v>
      </c>
    </row>
    <row r="17" spans="1:5" ht="15.75" x14ac:dyDescent="0.25">
      <c r="A17" s="97" t="s">
        <v>74</v>
      </c>
      <c r="B17" s="41">
        <v>155</v>
      </c>
      <c r="C17" s="41">
        <v>154</v>
      </c>
      <c r="D17" s="41">
        <v>142</v>
      </c>
      <c r="E17" s="111" t="s">
        <v>182</v>
      </c>
    </row>
    <row r="18" spans="1:5" ht="33" customHeight="1" x14ac:dyDescent="0.25">
      <c r="A18" s="92" t="s">
        <v>75</v>
      </c>
      <c r="B18" s="81">
        <v>455.93019999999996</v>
      </c>
      <c r="C18" s="81">
        <v>307.8725</v>
      </c>
      <c r="D18" s="81">
        <v>122.89959999999996</v>
      </c>
      <c r="E18" s="110" t="s">
        <v>221</v>
      </c>
    </row>
    <row r="19" spans="1:5" ht="30.75" customHeight="1" x14ac:dyDescent="0.25">
      <c r="A19" s="212" t="s">
        <v>223</v>
      </c>
      <c r="B19" s="212"/>
      <c r="C19" s="212"/>
      <c r="D19" s="212"/>
      <c r="E19" s="212"/>
    </row>
    <row r="20" spans="1:5" ht="31.5" x14ac:dyDescent="0.25">
      <c r="A20" s="92" t="s">
        <v>76</v>
      </c>
      <c r="B20" s="21">
        <v>126943.00000000006</v>
      </c>
      <c r="C20" s="21">
        <v>79217.000000000015</v>
      </c>
      <c r="D20" s="21">
        <v>26455.999999999985</v>
      </c>
      <c r="E20" s="110" t="s">
        <v>220</v>
      </c>
    </row>
    <row r="21" spans="1:5" ht="15.75" x14ac:dyDescent="0.25">
      <c r="A21" s="103" t="s">
        <v>63</v>
      </c>
      <c r="B21" s="21"/>
      <c r="C21" s="21"/>
      <c r="D21" s="21"/>
      <c r="E21" s="111" t="s">
        <v>222</v>
      </c>
    </row>
    <row r="22" spans="1:5" ht="15.75" x14ac:dyDescent="0.25">
      <c r="A22" s="97" t="s">
        <v>64</v>
      </c>
      <c r="B22" s="41">
        <v>7111.0000000000027</v>
      </c>
      <c r="C22" s="41">
        <v>2773.9999999999986</v>
      </c>
      <c r="D22" s="41">
        <v>1356.9999999999993</v>
      </c>
      <c r="E22" s="111" t="s">
        <v>181</v>
      </c>
    </row>
    <row r="23" spans="1:5" ht="15.75" x14ac:dyDescent="0.25">
      <c r="A23" s="97" t="s">
        <v>65</v>
      </c>
      <c r="B23" s="41">
        <v>4482.9999999999955</v>
      </c>
      <c r="C23" s="41">
        <v>1900.0000000000011</v>
      </c>
      <c r="D23" s="41">
        <v>1040.9999999999995</v>
      </c>
      <c r="E23" s="111" t="s">
        <v>65</v>
      </c>
    </row>
    <row r="24" spans="1:5" ht="15.75" x14ac:dyDescent="0.25">
      <c r="A24" s="97" t="s">
        <v>66</v>
      </c>
      <c r="B24" s="41">
        <v>20257.00000000004</v>
      </c>
      <c r="C24" s="41">
        <v>8569.9999999999927</v>
      </c>
      <c r="D24" s="41">
        <v>4477.9999999999982</v>
      </c>
      <c r="E24" s="111" t="s">
        <v>66</v>
      </c>
    </row>
    <row r="25" spans="1:5" ht="15.75" x14ac:dyDescent="0.25">
      <c r="A25" s="97" t="s">
        <v>67</v>
      </c>
      <c r="B25" s="41">
        <v>15584.999999999971</v>
      </c>
      <c r="C25" s="41">
        <v>7729.0000000000073</v>
      </c>
      <c r="D25" s="41">
        <v>3637.9999999999941</v>
      </c>
      <c r="E25" s="111" t="s">
        <v>67</v>
      </c>
    </row>
    <row r="26" spans="1:5" ht="15.75" x14ac:dyDescent="0.25">
      <c r="A26" s="97" t="s">
        <v>68</v>
      </c>
      <c r="B26" s="41">
        <v>25596.000000000055</v>
      </c>
      <c r="C26" s="41">
        <v>16478.000000000018</v>
      </c>
      <c r="D26" s="41">
        <v>5453.9999999999945</v>
      </c>
      <c r="E26" s="111" t="s">
        <v>68</v>
      </c>
    </row>
    <row r="27" spans="1:5" ht="15.75" x14ac:dyDescent="0.25">
      <c r="A27" s="97" t="s">
        <v>69</v>
      </c>
      <c r="B27" s="41">
        <v>16504.999999999996</v>
      </c>
      <c r="C27" s="41">
        <v>11952.000000000004</v>
      </c>
      <c r="D27" s="41">
        <v>3364.9999999999986</v>
      </c>
      <c r="E27" s="111" t="s">
        <v>69</v>
      </c>
    </row>
    <row r="28" spans="1:5" ht="15.75" x14ac:dyDescent="0.25">
      <c r="A28" s="97" t="s">
        <v>70</v>
      </c>
      <c r="B28" s="41">
        <v>8872.9999999999945</v>
      </c>
      <c r="C28" s="41">
        <v>6756.0000000000027</v>
      </c>
      <c r="D28" s="41">
        <v>1763.0000000000016</v>
      </c>
      <c r="E28" s="111" t="s">
        <v>70</v>
      </c>
    </row>
    <row r="29" spans="1:5" ht="15.75" x14ac:dyDescent="0.25">
      <c r="A29" s="97" t="s">
        <v>71</v>
      </c>
      <c r="B29" s="41">
        <v>6385.0000000000027</v>
      </c>
      <c r="C29" s="41">
        <v>4963.0000000000018</v>
      </c>
      <c r="D29" s="41">
        <v>1291.0000000000002</v>
      </c>
      <c r="E29" s="111" t="s">
        <v>71</v>
      </c>
    </row>
    <row r="30" spans="1:5" ht="15.75" x14ac:dyDescent="0.25">
      <c r="A30" s="97" t="s">
        <v>72</v>
      </c>
      <c r="B30" s="41">
        <v>6609.0000000000009</v>
      </c>
      <c r="C30" s="41">
        <v>4945.9999999999973</v>
      </c>
      <c r="D30" s="41">
        <v>1317.0000000000002</v>
      </c>
      <c r="E30" s="111" t="s">
        <v>72</v>
      </c>
    </row>
    <row r="31" spans="1:5" ht="15.75" x14ac:dyDescent="0.25">
      <c r="A31" s="97" t="s">
        <v>73</v>
      </c>
      <c r="B31" s="41">
        <v>4253.9999999999982</v>
      </c>
      <c r="C31" s="41">
        <v>3413</v>
      </c>
      <c r="D31" s="41">
        <v>815.00000000000023</v>
      </c>
      <c r="E31" s="111" t="s">
        <v>73</v>
      </c>
    </row>
    <row r="32" spans="1:5" ht="15.75" x14ac:dyDescent="0.25">
      <c r="A32" s="97" t="s">
        <v>74</v>
      </c>
      <c r="B32" s="41">
        <v>11285</v>
      </c>
      <c r="C32" s="41">
        <v>9735.9999999999982</v>
      </c>
      <c r="D32" s="41">
        <v>1937</v>
      </c>
      <c r="E32" s="111" t="s">
        <v>182</v>
      </c>
    </row>
    <row r="33" spans="1:8" ht="44.25" customHeight="1" x14ac:dyDescent="0.25">
      <c r="A33" s="93" t="s">
        <v>75</v>
      </c>
      <c r="B33" s="104">
        <v>2329.0000000000027</v>
      </c>
      <c r="C33" s="104">
        <v>1940.9999999999995</v>
      </c>
      <c r="D33" s="104">
        <v>344.00000000000017</v>
      </c>
      <c r="E33" s="112" t="s">
        <v>221</v>
      </c>
    </row>
    <row r="34" spans="1:8" x14ac:dyDescent="0.25">
      <c r="B34" s="42"/>
      <c r="C34" s="42"/>
      <c r="D34" s="42"/>
    </row>
    <row r="35" spans="1:8" ht="47.25" customHeight="1" x14ac:dyDescent="0.25">
      <c r="A35" s="187" t="s">
        <v>280</v>
      </c>
      <c r="B35" s="187"/>
      <c r="C35" s="187"/>
      <c r="D35" s="187"/>
      <c r="E35" s="187"/>
      <c r="F35" s="187"/>
      <c r="G35" s="187"/>
      <c r="H35" s="187"/>
    </row>
    <row r="36" spans="1:8" ht="15.75" x14ac:dyDescent="0.25">
      <c r="B36" s="21"/>
      <c r="C36" s="21"/>
      <c r="D36" s="21"/>
    </row>
  </sheetData>
  <mergeCells count="5">
    <mergeCell ref="A1:E1"/>
    <mergeCell ref="A4:E4"/>
    <mergeCell ref="A19:E19"/>
    <mergeCell ref="A2:E2"/>
    <mergeCell ref="A35:H35"/>
  </mergeCells>
  <pageMargins left="0.59055118110236227" right="0.39370078740157483" top="0.39370078740157483" bottom="0.39370078740157483" header="0.31496062992125984" footer="0.31496062992125984"/>
  <pageSetup paperSize="9" scale="7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zoomScaleNormal="100" workbookViewId="0">
      <selection activeCell="C12" sqref="C12"/>
    </sheetView>
  </sheetViews>
  <sheetFormatPr defaultRowHeight="15" x14ac:dyDescent="0.25"/>
  <cols>
    <col min="1" max="1" width="30.42578125" style="3" customWidth="1"/>
    <col min="2" max="2" width="17.42578125" style="3" customWidth="1"/>
    <col min="3" max="3" width="13.5703125" style="3" customWidth="1"/>
    <col min="4" max="4" width="15.140625" style="3" customWidth="1"/>
    <col min="5" max="5" width="14.28515625" style="3" customWidth="1"/>
    <col min="6" max="6" width="13.5703125" style="3" customWidth="1"/>
    <col min="7" max="7" width="15.42578125" style="3" customWidth="1"/>
    <col min="8" max="8" width="20.7109375" style="3" customWidth="1"/>
    <col min="9" max="9" width="32.5703125" style="6" customWidth="1"/>
    <col min="10" max="16384" width="9.140625" style="3"/>
  </cols>
  <sheetData>
    <row r="1" spans="1:9" ht="44.25" customHeight="1" x14ac:dyDescent="0.25">
      <c r="A1" s="203" t="s">
        <v>292</v>
      </c>
      <c r="B1" s="203"/>
      <c r="C1" s="203"/>
      <c r="D1" s="203"/>
      <c r="E1" s="203"/>
      <c r="F1" s="203"/>
      <c r="G1" s="203"/>
      <c r="H1" s="203"/>
      <c r="I1" s="203"/>
    </row>
    <row r="2" spans="1:9" ht="26.25" customHeight="1" x14ac:dyDescent="0.25">
      <c r="A2" s="215" t="s">
        <v>207</v>
      </c>
      <c r="B2" s="216"/>
      <c r="C2" s="216"/>
      <c r="D2" s="216"/>
      <c r="E2" s="216"/>
      <c r="F2" s="216"/>
      <c r="G2" s="216"/>
      <c r="H2" s="216"/>
      <c r="I2" s="216"/>
    </row>
    <row r="3" spans="1:9" ht="16.5" customHeight="1" x14ac:dyDescent="0.25">
      <c r="A3" s="190"/>
      <c r="B3" s="192" t="s">
        <v>285</v>
      </c>
      <c r="C3" s="221" t="s">
        <v>286</v>
      </c>
      <c r="D3" s="221"/>
      <c r="E3" s="221"/>
      <c r="F3" s="221"/>
      <c r="G3" s="221"/>
      <c r="H3" s="222"/>
      <c r="I3" s="204"/>
    </row>
    <row r="4" spans="1:9" ht="94.5" customHeight="1" x14ac:dyDescent="0.25">
      <c r="A4" s="190"/>
      <c r="B4" s="192"/>
      <c r="C4" s="175" t="s">
        <v>385</v>
      </c>
      <c r="D4" s="175" t="s">
        <v>386</v>
      </c>
      <c r="E4" s="175" t="s">
        <v>387</v>
      </c>
      <c r="F4" s="175" t="s">
        <v>388</v>
      </c>
      <c r="G4" s="175" t="s">
        <v>389</v>
      </c>
      <c r="H4" s="176" t="s">
        <v>390</v>
      </c>
      <c r="I4" s="204"/>
    </row>
    <row r="5" spans="1:9" ht="34.5" x14ac:dyDescent="0.25">
      <c r="A5" s="91" t="s">
        <v>80</v>
      </c>
      <c r="B5" s="60">
        <v>31705</v>
      </c>
      <c r="C5" s="60">
        <v>16165</v>
      </c>
      <c r="D5" s="60">
        <v>5447</v>
      </c>
      <c r="E5" s="60">
        <v>1213</v>
      </c>
      <c r="F5" s="60">
        <v>7214</v>
      </c>
      <c r="G5" s="60">
        <v>668</v>
      </c>
      <c r="H5" s="60">
        <v>998</v>
      </c>
      <c r="I5" s="108" t="s">
        <v>205</v>
      </c>
    </row>
    <row r="6" spans="1:9" ht="15.75" x14ac:dyDescent="0.25">
      <c r="A6" s="105" t="s">
        <v>8</v>
      </c>
      <c r="B6" s="60"/>
      <c r="C6" s="66"/>
      <c r="D6" s="66"/>
      <c r="E6" s="66"/>
      <c r="F6" s="60"/>
      <c r="G6" s="66"/>
      <c r="H6" s="66"/>
      <c r="I6" s="109" t="s">
        <v>122</v>
      </c>
    </row>
    <row r="7" spans="1:9" ht="15.75" x14ac:dyDescent="0.25">
      <c r="A7" s="105" t="s">
        <v>81</v>
      </c>
      <c r="B7" s="60">
        <v>12582</v>
      </c>
      <c r="C7" s="60">
        <v>6079</v>
      </c>
      <c r="D7" s="60">
        <v>2135</v>
      </c>
      <c r="E7" s="60">
        <v>416</v>
      </c>
      <c r="F7" s="60">
        <v>3379</v>
      </c>
      <c r="G7" s="60">
        <v>203</v>
      </c>
      <c r="H7" s="60">
        <v>370</v>
      </c>
      <c r="I7" s="170" t="s">
        <v>211</v>
      </c>
    </row>
    <row r="8" spans="1:9" ht="31.5" x14ac:dyDescent="0.25">
      <c r="A8" s="105" t="s">
        <v>82</v>
      </c>
      <c r="B8" s="60">
        <v>6229</v>
      </c>
      <c r="C8" s="60">
        <v>2812</v>
      </c>
      <c r="D8" s="60">
        <v>1126</v>
      </c>
      <c r="E8" s="60">
        <v>231</v>
      </c>
      <c r="F8" s="60">
        <v>1832</v>
      </c>
      <c r="G8" s="60">
        <v>86</v>
      </c>
      <c r="H8" s="60">
        <f>141+1</f>
        <v>142</v>
      </c>
      <c r="I8" s="170" t="s">
        <v>208</v>
      </c>
    </row>
    <row r="9" spans="1:9" ht="15" customHeight="1" x14ac:dyDescent="0.25">
      <c r="A9" s="106" t="s">
        <v>279</v>
      </c>
      <c r="B9" s="60">
        <v>9811</v>
      </c>
      <c r="C9" s="60">
        <v>5427</v>
      </c>
      <c r="D9" s="60">
        <v>1683</v>
      </c>
      <c r="E9" s="60">
        <v>393</v>
      </c>
      <c r="F9" s="60">
        <v>1746</v>
      </c>
      <c r="G9" s="60">
        <v>236</v>
      </c>
      <c r="H9" s="60">
        <f>325+1</f>
        <v>326</v>
      </c>
      <c r="I9" s="170" t="s">
        <v>358</v>
      </c>
    </row>
    <row r="10" spans="1:9" ht="15.75" x14ac:dyDescent="0.25">
      <c r="A10" s="106" t="s">
        <v>278</v>
      </c>
      <c r="B10" s="60">
        <v>376</v>
      </c>
      <c r="C10" s="60">
        <v>188</v>
      </c>
      <c r="D10" s="60">
        <v>80</v>
      </c>
      <c r="E10" s="60">
        <v>19</v>
      </c>
      <c r="F10" s="60">
        <v>55</v>
      </c>
      <c r="G10" s="60">
        <f>14+1</f>
        <v>15</v>
      </c>
      <c r="H10" s="60">
        <v>19</v>
      </c>
      <c r="I10" s="170" t="s">
        <v>359</v>
      </c>
    </row>
    <row r="11" spans="1:9" ht="31.5" x14ac:dyDescent="0.25">
      <c r="A11" s="105" t="s">
        <v>84</v>
      </c>
      <c r="B11" s="60">
        <v>2683</v>
      </c>
      <c r="C11" s="60">
        <f>1642-1</f>
        <v>1641</v>
      </c>
      <c r="D11" s="60">
        <v>422</v>
      </c>
      <c r="E11" s="60">
        <f>154-1</f>
        <v>153</v>
      </c>
      <c r="F11" s="60">
        <v>198</v>
      </c>
      <c r="G11" s="60">
        <v>128</v>
      </c>
      <c r="H11" s="60">
        <v>141</v>
      </c>
      <c r="I11" s="170" t="s">
        <v>209</v>
      </c>
    </row>
    <row r="12" spans="1:9" ht="47.25" x14ac:dyDescent="0.25">
      <c r="A12" s="105" t="s">
        <v>197</v>
      </c>
      <c r="B12" s="60">
        <v>19</v>
      </c>
      <c r="C12" s="60">
        <v>16</v>
      </c>
      <c r="D12" s="60">
        <v>0</v>
      </c>
      <c r="E12" s="60" t="s">
        <v>225</v>
      </c>
      <c r="F12" s="61">
        <v>3</v>
      </c>
      <c r="G12" s="60" t="s">
        <v>225</v>
      </c>
      <c r="H12" s="60">
        <v>0</v>
      </c>
      <c r="I12" s="170" t="s">
        <v>212</v>
      </c>
    </row>
    <row r="13" spans="1:9" ht="34.5" customHeight="1" x14ac:dyDescent="0.25">
      <c r="A13" s="105" t="s">
        <v>83</v>
      </c>
      <c r="B13" s="60">
        <v>5</v>
      </c>
      <c r="C13" s="60">
        <v>2</v>
      </c>
      <c r="D13" s="60">
        <v>1</v>
      </c>
      <c r="E13" s="60">
        <v>1</v>
      </c>
      <c r="F13" s="61">
        <v>1</v>
      </c>
      <c r="G13" s="60">
        <v>0</v>
      </c>
      <c r="H13" s="60">
        <v>0</v>
      </c>
      <c r="I13" s="170" t="s">
        <v>210</v>
      </c>
    </row>
    <row r="14" spans="1:9" ht="15" customHeight="1" x14ac:dyDescent="0.25">
      <c r="A14" s="217" t="s">
        <v>85</v>
      </c>
      <c r="B14" s="219">
        <v>759</v>
      </c>
      <c r="C14" s="219">
        <v>2429</v>
      </c>
      <c r="D14" s="219">
        <v>1669</v>
      </c>
      <c r="E14" s="219">
        <v>2660</v>
      </c>
      <c r="F14" s="219">
        <v>234</v>
      </c>
      <c r="G14" s="219">
        <v>3479</v>
      </c>
      <c r="H14" s="219">
        <v>2619</v>
      </c>
      <c r="I14" s="213" t="s">
        <v>206</v>
      </c>
    </row>
    <row r="15" spans="1:9" ht="15.75" customHeight="1" x14ac:dyDescent="0.25">
      <c r="A15" s="218"/>
      <c r="B15" s="220"/>
      <c r="C15" s="220"/>
      <c r="D15" s="220"/>
      <c r="E15" s="220"/>
      <c r="F15" s="220"/>
      <c r="G15" s="220"/>
      <c r="H15" s="220"/>
      <c r="I15" s="214"/>
    </row>
    <row r="16" spans="1:9" x14ac:dyDescent="0.25">
      <c r="F16" s="46"/>
      <c r="G16" s="46"/>
      <c r="H16" s="46"/>
    </row>
    <row r="17" spans="1:8" ht="42" customHeight="1" x14ac:dyDescent="0.25">
      <c r="A17" s="187" t="s">
        <v>280</v>
      </c>
      <c r="B17" s="187"/>
      <c r="C17" s="187"/>
      <c r="D17" s="187"/>
      <c r="E17" s="187"/>
      <c r="F17" s="187"/>
      <c r="G17" s="187"/>
      <c r="H17" s="187"/>
    </row>
  </sheetData>
  <mergeCells count="16">
    <mergeCell ref="A17:H17"/>
    <mergeCell ref="I3:I4"/>
    <mergeCell ref="I14:I15"/>
    <mergeCell ref="A1:I1"/>
    <mergeCell ref="A2:I2"/>
    <mergeCell ref="A14:A15"/>
    <mergeCell ref="B14:B15"/>
    <mergeCell ref="C14:C15"/>
    <mergeCell ref="D14:D15"/>
    <mergeCell ref="E14:E15"/>
    <mergeCell ref="F14:F15"/>
    <mergeCell ref="G14:G15"/>
    <mergeCell ref="H14:H15"/>
    <mergeCell ref="A3:A4"/>
    <mergeCell ref="B3:B4"/>
    <mergeCell ref="C3:H3"/>
  </mergeCells>
  <pageMargins left="0.59055118110236227" right="0.39370078740157483" top="0.39370078740157483" bottom="0.39370078740157483" header="0.31496062992125984" footer="0.31496062992125984"/>
  <pageSetup paperSize="9" scale="7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topLeftCell="A48" zoomScale="106" zoomScaleNormal="106" workbookViewId="0">
      <selection activeCell="A62" sqref="A62:F62"/>
    </sheetView>
  </sheetViews>
  <sheetFormatPr defaultRowHeight="15" x14ac:dyDescent="0.25"/>
  <cols>
    <col min="1" max="1" width="28.42578125" style="15" customWidth="1"/>
    <col min="2" max="2" width="13.7109375" style="3" customWidth="1"/>
    <col min="3" max="3" width="8.28515625" style="3" customWidth="1"/>
    <col min="4" max="4" width="12" style="3" customWidth="1"/>
    <col min="5" max="5" width="12.140625" style="3" customWidth="1"/>
    <col min="6" max="6" width="10.42578125" style="3" customWidth="1"/>
    <col min="7" max="7" width="11.28515625" style="3" customWidth="1"/>
    <col min="8" max="8" width="15.7109375" style="3" customWidth="1"/>
    <col min="9" max="9" width="14" style="3" customWidth="1"/>
    <col min="10" max="10" width="37.5703125" style="3" customWidth="1"/>
    <col min="11" max="11" width="16.28515625" style="3" customWidth="1"/>
    <col min="12" max="16384" width="9.140625" style="3"/>
  </cols>
  <sheetData>
    <row r="1" spans="1:12" ht="51" customHeight="1" x14ac:dyDescent="0.25">
      <c r="A1" s="203" t="s">
        <v>404</v>
      </c>
      <c r="B1" s="203"/>
      <c r="C1" s="203"/>
      <c r="D1" s="203"/>
      <c r="E1" s="203"/>
      <c r="F1" s="203"/>
      <c r="G1" s="203"/>
      <c r="H1" s="203"/>
      <c r="I1" s="203"/>
      <c r="J1" s="203"/>
    </row>
    <row r="2" spans="1:12" ht="15" customHeight="1" x14ac:dyDescent="0.25">
      <c r="A2" s="199" t="s">
        <v>216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2" ht="29.25" customHeight="1" x14ac:dyDescent="0.25">
      <c r="A3" s="224"/>
      <c r="B3" s="223" t="s">
        <v>293</v>
      </c>
      <c r="C3" s="225" t="s">
        <v>294</v>
      </c>
      <c r="D3" s="226"/>
      <c r="E3" s="226"/>
      <c r="F3" s="225" t="s">
        <v>295</v>
      </c>
      <c r="G3" s="225"/>
      <c r="H3" s="225"/>
      <c r="I3" s="227" t="s">
        <v>296</v>
      </c>
      <c r="J3" s="221"/>
    </row>
    <row r="4" spans="1:12" ht="124.5" customHeight="1" x14ac:dyDescent="0.25">
      <c r="A4" s="224"/>
      <c r="B4" s="223"/>
      <c r="C4" s="77" t="s">
        <v>297</v>
      </c>
      <c r="D4" s="77" t="s">
        <v>391</v>
      </c>
      <c r="E4" s="177" t="s">
        <v>393</v>
      </c>
      <c r="F4" s="77" t="s">
        <v>297</v>
      </c>
      <c r="G4" s="77" t="s">
        <v>392</v>
      </c>
      <c r="H4" s="77" t="s">
        <v>298</v>
      </c>
      <c r="I4" s="227"/>
      <c r="J4" s="221"/>
    </row>
    <row r="5" spans="1:12" ht="15.75" x14ac:dyDescent="0.25">
      <c r="A5" s="114" t="s">
        <v>17</v>
      </c>
      <c r="B5" s="18">
        <v>127057</v>
      </c>
      <c r="C5" s="18">
        <v>9785</v>
      </c>
      <c r="D5" s="18">
        <v>7634</v>
      </c>
      <c r="E5" s="67">
        <v>78</v>
      </c>
      <c r="F5" s="18">
        <v>7570</v>
      </c>
      <c r="G5" s="18">
        <v>1909</v>
      </c>
      <c r="H5" s="67">
        <v>1.5</v>
      </c>
      <c r="I5" s="18">
        <v>129272</v>
      </c>
      <c r="J5" s="110" t="s">
        <v>165</v>
      </c>
      <c r="K5" s="42"/>
      <c r="L5" s="42"/>
    </row>
    <row r="6" spans="1:12" ht="31.5" x14ac:dyDescent="0.25">
      <c r="A6" s="106" t="s">
        <v>56</v>
      </c>
      <c r="B6" s="68"/>
      <c r="C6" s="68"/>
      <c r="D6" s="68"/>
      <c r="E6" s="69"/>
      <c r="F6" s="68"/>
      <c r="G6" s="68"/>
      <c r="H6" s="69"/>
      <c r="I6" s="68"/>
      <c r="J6" s="111" t="s">
        <v>166</v>
      </c>
      <c r="K6" s="42"/>
      <c r="L6" s="42"/>
    </row>
    <row r="7" spans="1:12" ht="15.75" x14ac:dyDescent="0.25">
      <c r="A7" s="106" t="s">
        <v>19</v>
      </c>
      <c r="B7" s="21">
        <v>6486</v>
      </c>
      <c r="C7" s="21">
        <v>327</v>
      </c>
      <c r="D7" s="21">
        <v>236</v>
      </c>
      <c r="E7" s="70">
        <v>72.2</v>
      </c>
      <c r="F7" s="21">
        <v>352</v>
      </c>
      <c r="G7" s="21">
        <v>140</v>
      </c>
      <c r="H7" s="70">
        <v>2.2000000000000002</v>
      </c>
      <c r="I7" s="21">
        <v>6461</v>
      </c>
      <c r="J7" s="111" t="s">
        <v>151</v>
      </c>
      <c r="K7" s="42"/>
      <c r="L7" s="42"/>
    </row>
    <row r="8" spans="1:12" ht="15.75" x14ac:dyDescent="0.25">
      <c r="A8" s="106" t="s">
        <v>20</v>
      </c>
      <c r="B8" s="21">
        <v>38807</v>
      </c>
      <c r="C8" s="21">
        <v>1257</v>
      </c>
      <c r="D8" s="21">
        <v>848</v>
      </c>
      <c r="E8" s="70">
        <v>67.5</v>
      </c>
      <c r="F8" s="21">
        <v>2436</v>
      </c>
      <c r="G8" s="21">
        <v>662</v>
      </c>
      <c r="H8" s="70">
        <v>1.7</v>
      </c>
      <c r="I8" s="21">
        <v>37628</v>
      </c>
      <c r="J8" s="111" t="s">
        <v>152</v>
      </c>
      <c r="K8" s="42"/>
      <c r="L8" s="42"/>
    </row>
    <row r="9" spans="1:12" ht="15.75" x14ac:dyDescent="0.25">
      <c r="A9" s="106" t="s">
        <v>21</v>
      </c>
      <c r="B9" s="21">
        <v>42914</v>
      </c>
      <c r="C9" s="21">
        <v>3854</v>
      </c>
      <c r="D9" s="21">
        <v>3000</v>
      </c>
      <c r="E9" s="70">
        <v>77.8</v>
      </c>
      <c r="F9" s="21">
        <v>2374</v>
      </c>
      <c r="G9" s="21">
        <v>578</v>
      </c>
      <c r="H9" s="70">
        <v>1.3</v>
      </c>
      <c r="I9" s="21">
        <v>44394</v>
      </c>
      <c r="J9" s="111" t="s">
        <v>153</v>
      </c>
      <c r="K9" s="42"/>
      <c r="L9" s="42"/>
    </row>
    <row r="10" spans="1:12" ht="15.75" x14ac:dyDescent="0.25">
      <c r="A10" s="106" t="s">
        <v>22</v>
      </c>
      <c r="B10" s="21">
        <v>38850</v>
      </c>
      <c r="C10" s="21">
        <v>4347</v>
      </c>
      <c r="D10" s="21">
        <v>3550</v>
      </c>
      <c r="E10" s="70">
        <v>81.7</v>
      </c>
      <c r="F10" s="21">
        <v>2408</v>
      </c>
      <c r="G10" s="21">
        <v>529</v>
      </c>
      <c r="H10" s="70">
        <v>1.4</v>
      </c>
      <c r="I10" s="21">
        <v>40789</v>
      </c>
      <c r="J10" s="111" t="s">
        <v>154</v>
      </c>
      <c r="K10" s="42"/>
      <c r="L10" s="42"/>
    </row>
    <row r="11" spans="1:12" ht="31.5" x14ac:dyDescent="0.25">
      <c r="A11" s="114" t="s">
        <v>57</v>
      </c>
      <c r="B11" s="68"/>
      <c r="C11" s="68"/>
      <c r="D11" s="68"/>
      <c r="E11" s="69"/>
      <c r="F11" s="68"/>
      <c r="G11" s="68"/>
      <c r="H11" s="69"/>
      <c r="I11" s="68"/>
      <c r="J11" s="110" t="s">
        <v>155</v>
      </c>
      <c r="K11" s="42"/>
      <c r="L11" s="42"/>
    </row>
    <row r="12" spans="1:12" ht="15.75" x14ac:dyDescent="0.25">
      <c r="A12" s="106" t="s">
        <v>23</v>
      </c>
      <c r="B12" s="21">
        <v>118289</v>
      </c>
      <c r="C12" s="21">
        <v>9575</v>
      </c>
      <c r="D12" s="21">
        <v>7498</v>
      </c>
      <c r="E12" s="70">
        <v>78.3</v>
      </c>
      <c r="F12" s="21">
        <v>6925</v>
      </c>
      <c r="G12" s="21">
        <v>1577</v>
      </c>
      <c r="H12" s="70">
        <v>1.3</v>
      </c>
      <c r="I12" s="21">
        <v>120939</v>
      </c>
      <c r="J12" s="111" t="s">
        <v>156</v>
      </c>
      <c r="K12" s="42"/>
      <c r="L12" s="42"/>
    </row>
    <row r="13" spans="1:12" ht="15.75" x14ac:dyDescent="0.25">
      <c r="A13" s="106" t="s">
        <v>24</v>
      </c>
      <c r="B13" s="21">
        <v>8768</v>
      </c>
      <c r="C13" s="21">
        <v>210</v>
      </c>
      <c r="D13" s="21">
        <v>136</v>
      </c>
      <c r="E13" s="70">
        <v>64.8</v>
      </c>
      <c r="F13" s="21">
        <v>645</v>
      </c>
      <c r="G13" s="21">
        <v>332</v>
      </c>
      <c r="H13" s="70">
        <v>3.8</v>
      </c>
      <c r="I13" s="21">
        <v>8333</v>
      </c>
      <c r="J13" s="111" t="s">
        <v>157</v>
      </c>
      <c r="K13" s="42"/>
      <c r="L13" s="42"/>
    </row>
    <row r="14" spans="1:12" ht="31.5" x14ac:dyDescent="0.25">
      <c r="A14" s="106" t="s">
        <v>25</v>
      </c>
      <c r="B14" s="21">
        <v>117924</v>
      </c>
      <c r="C14" s="21">
        <v>9162</v>
      </c>
      <c r="D14" s="21">
        <v>7178</v>
      </c>
      <c r="E14" s="70">
        <v>78.3</v>
      </c>
      <c r="F14" s="21">
        <v>6984</v>
      </c>
      <c r="G14" s="21">
        <v>1715</v>
      </c>
      <c r="H14" s="70">
        <v>1.5</v>
      </c>
      <c r="I14" s="21">
        <v>120102</v>
      </c>
      <c r="J14" s="111" t="s">
        <v>170</v>
      </c>
      <c r="K14" s="42"/>
      <c r="L14" s="42"/>
    </row>
    <row r="15" spans="1:12" ht="31.5" x14ac:dyDescent="0.25">
      <c r="A15" s="106" t="s">
        <v>60</v>
      </c>
      <c r="B15" s="21">
        <v>9133</v>
      </c>
      <c r="C15" s="21">
        <v>623</v>
      </c>
      <c r="D15" s="21">
        <v>456</v>
      </c>
      <c r="E15" s="70">
        <v>73.2</v>
      </c>
      <c r="F15" s="21">
        <v>586</v>
      </c>
      <c r="G15" s="21">
        <v>194</v>
      </c>
      <c r="H15" s="70">
        <v>2.1</v>
      </c>
      <c r="I15" s="21">
        <v>9170</v>
      </c>
      <c r="J15" s="111" t="s">
        <v>171</v>
      </c>
      <c r="K15" s="42"/>
      <c r="L15" s="42"/>
    </row>
    <row r="16" spans="1:12" ht="31.5" x14ac:dyDescent="0.25">
      <c r="A16" s="114" t="s">
        <v>9</v>
      </c>
      <c r="B16" s="21">
        <v>81262</v>
      </c>
      <c r="C16" s="21">
        <v>4230</v>
      </c>
      <c r="D16" s="21">
        <v>3040</v>
      </c>
      <c r="E16" s="70">
        <v>71.900000000000006</v>
      </c>
      <c r="F16" s="21">
        <v>4334</v>
      </c>
      <c r="G16" s="21">
        <v>1171</v>
      </c>
      <c r="H16" s="70">
        <v>1.4</v>
      </c>
      <c r="I16" s="21">
        <v>81158</v>
      </c>
      <c r="J16" s="110" t="s">
        <v>158</v>
      </c>
      <c r="K16" s="42"/>
      <c r="L16" s="42"/>
    </row>
    <row r="17" spans="1:12" ht="15.75" x14ac:dyDescent="0.25">
      <c r="A17" s="114" t="s">
        <v>58</v>
      </c>
      <c r="B17" s="21">
        <v>64955</v>
      </c>
      <c r="C17" s="21">
        <v>4014</v>
      </c>
      <c r="D17" s="21">
        <v>2896</v>
      </c>
      <c r="E17" s="70">
        <v>72.099999999999994</v>
      </c>
      <c r="F17" s="21">
        <v>3730</v>
      </c>
      <c r="G17" s="21">
        <v>1278</v>
      </c>
      <c r="H17" s="70">
        <v>2</v>
      </c>
      <c r="I17" s="21">
        <v>65239</v>
      </c>
      <c r="J17" s="110" t="s">
        <v>159</v>
      </c>
      <c r="K17" s="42"/>
      <c r="L17" s="42"/>
    </row>
    <row r="18" spans="1:12" ht="15.75" x14ac:dyDescent="0.25">
      <c r="A18" s="106" t="s">
        <v>27</v>
      </c>
      <c r="B18" s="21">
        <v>46621</v>
      </c>
      <c r="C18" s="21">
        <v>1802</v>
      </c>
      <c r="D18" s="21">
        <v>1224</v>
      </c>
      <c r="E18" s="70">
        <v>67.900000000000006</v>
      </c>
      <c r="F18" s="21">
        <v>2557</v>
      </c>
      <c r="G18" s="21">
        <v>1035</v>
      </c>
      <c r="H18" s="70">
        <v>2.2000000000000002</v>
      </c>
      <c r="I18" s="21">
        <v>45866</v>
      </c>
      <c r="J18" s="171" t="s">
        <v>380</v>
      </c>
      <c r="K18" s="42"/>
      <c r="L18" s="42"/>
    </row>
    <row r="19" spans="1:12" ht="15.75" x14ac:dyDescent="0.25">
      <c r="A19" s="114" t="s">
        <v>5</v>
      </c>
      <c r="B19" s="21">
        <v>47454</v>
      </c>
      <c r="C19" s="21">
        <v>3891</v>
      </c>
      <c r="D19" s="21">
        <v>3228</v>
      </c>
      <c r="E19" s="70">
        <v>83</v>
      </c>
      <c r="F19" s="21">
        <v>2273</v>
      </c>
      <c r="G19" s="21">
        <v>896</v>
      </c>
      <c r="H19" s="70">
        <v>1.9</v>
      </c>
      <c r="I19" s="21">
        <v>49072</v>
      </c>
      <c r="J19" s="110" t="s">
        <v>117</v>
      </c>
      <c r="K19" s="42"/>
      <c r="L19" s="42"/>
    </row>
    <row r="20" spans="1:12" ht="15.75" x14ac:dyDescent="0.25">
      <c r="A20" s="114" t="s">
        <v>6</v>
      </c>
      <c r="B20" s="21">
        <v>68735</v>
      </c>
      <c r="C20" s="21">
        <v>5029</v>
      </c>
      <c r="D20" s="21">
        <v>4202</v>
      </c>
      <c r="E20" s="70">
        <v>83.6</v>
      </c>
      <c r="F20" s="21">
        <v>3664</v>
      </c>
      <c r="G20" s="21">
        <v>1504</v>
      </c>
      <c r="H20" s="70">
        <v>2.2000000000000002</v>
      </c>
      <c r="I20" s="21">
        <v>70100</v>
      </c>
      <c r="J20" s="110" t="s">
        <v>118</v>
      </c>
      <c r="K20" s="42"/>
      <c r="L20" s="42"/>
    </row>
    <row r="21" spans="1:12" ht="15.75" x14ac:dyDescent="0.25">
      <c r="A21" s="114" t="s">
        <v>7</v>
      </c>
      <c r="B21" s="21">
        <v>183864</v>
      </c>
      <c r="C21" s="21">
        <v>7601</v>
      </c>
      <c r="D21" s="21">
        <v>5885</v>
      </c>
      <c r="E21" s="70">
        <v>77.400000000000006</v>
      </c>
      <c r="F21" s="21">
        <v>10079</v>
      </c>
      <c r="G21" s="21">
        <v>3855</v>
      </c>
      <c r="H21" s="70">
        <v>2.1</v>
      </c>
      <c r="I21" s="21">
        <v>181386</v>
      </c>
      <c r="J21" s="110" t="s">
        <v>119</v>
      </c>
      <c r="K21" s="42"/>
      <c r="L21" s="42"/>
    </row>
    <row r="22" spans="1:12" ht="15" customHeight="1" x14ac:dyDescent="0.25">
      <c r="A22" s="181" t="s">
        <v>28</v>
      </c>
      <c r="B22" s="21">
        <v>29784</v>
      </c>
      <c r="C22" s="21">
        <v>3176</v>
      </c>
      <c r="D22" s="21">
        <v>2656</v>
      </c>
      <c r="E22" s="70">
        <v>83.6</v>
      </c>
      <c r="F22" s="21">
        <v>1253</v>
      </c>
      <c r="G22" s="21">
        <v>454</v>
      </c>
      <c r="H22" s="70">
        <v>1.5</v>
      </c>
      <c r="I22" s="21">
        <v>31707</v>
      </c>
      <c r="J22" s="171" t="s">
        <v>444</v>
      </c>
      <c r="K22" s="42"/>
      <c r="L22" s="42"/>
    </row>
    <row r="23" spans="1:12" ht="31.5" x14ac:dyDescent="0.25">
      <c r="A23" s="114" t="s">
        <v>59</v>
      </c>
      <c r="B23" s="21">
        <v>69195</v>
      </c>
      <c r="C23" s="21">
        <v>5814</v>
      </c>
      <c r="D23" s="21">
        <v>4801</v>
      </c>
      <c r="E23" s="70">
        <v>82.6</v>
      </c>
      <c r="F23" s="21">
        <v>4666</v>
      </c>
      <c r="G23" s="21">
        <v>1738</v>
      </c>
      <c r="H23" s="70">
        <v>2.5</v>
      </c>
      <c r="I23" s="21">
        <v>70343</v>
      </c>
      <c r="J23" s="172" t="s">
        <v>371</v>
      </c>
      <c r="K23" s="42"/>
      <c r="L23" s="42"/>
    </row>
    <row r="24" spans="1:12" ht="15.75" x14ac:dyDescent="0.25">
      <c r="A24" s="106" t="s">
        <v>8</v>
      </c>
      <c r="B24" s="68"/>
      <c r="C24" s="68"/>
      <c r="D24" s="68"/>
      <c r="E24" s="69"/>
      <c r="F24" s="68"/>
      <c r="G24" s="68"/>
      <c r="H24" s="69"/>
      <c r="I24" s="68"/>
      <c r="J24" s="111" t="s">
        <v>122</v>
      </c>
      <c r="K24" s="42"/>
      <c r="L24" s="42"/>
    </row>
    <row r="25" spans="1:12" ht="15.75" x14ac:dyDescent="0.25">
      <c r="A25" s="106" t="s">
        <v>29</v>
      </c>
      <c r="B25" s="21">
        <v>65300</v>
      </c>
      <c r="C25" s="21">
        <v>5339</v>
      </c>
      <c r="D25" s="21">
        <v>4434</v>
      </c>
      <c r="E25" s="70">
        <v>83</v>
      </c>
      <c r="F25" s="21">
        <v>4367</v>
      </c>
      <c r="G25" s="21">
        <v>1652</v>
      </c>
      <c r="H25" s="70">
        <v>2.5</v>
      </c>
      <c r="I25" s="21">
        <v>66272</v>
      </c>
      <c r="J25" s="111" t="s">
        <v>372</v>
      </c>
      <c r="K25" s="42"/>
      <c r="L25" s="42"/>
    </row>
    <row r="26" spans="1:12" ht="15.75" x14ac:dyDescent="0.25">
      <c r="A26" s="106" t="s">
        <v>30</v>
      </c>
      <c r="B26" s="21">
        <v>1563</v>
      </c>
      <c r="C26" s="21">
        <v>48</v>
      </c>
      <c r="D26" s="21">
        <v>41</v>
      </c>
      <c r="E26" s="70">
        <v>85.4</v>
      </c>
      <c r="F26" s="21">
        <v>98</v>
      </c>
      <c r="G26" s="21">
        <v>48</v>
      </c>
      <c r="H26" s="70">
        <v>3.1</v>
      </c>
      <c r="I26" s="21">
        <v>1513</v>
      </c>
      <c r="J26" s="111" t="s">
        <v>160</v>
      </c>
      <c r="K26" s="42"/>
      <c r="L26" s="42"/>
    </row>
    <row r="27" spans="1:12" ht="15.75" x14ac:dyDescent="0.25">
      <c r="A27" s="106" t="s">
        <v>31</v>
      </c>
      <c r="B27" s="21">
        <v>2332</v>
      </c>
      <c r="C27" s="21">
        <v>427</v>
      </c>
      <c r="D27" s="21">
        <v>326</v>
      </c>
      <c r="E27" s="70">
        <v>76.3</v>
      </c>
      <c r="F27" s="21">
        <v>201</v>
      </c>
      <c r="G27" s="21">
        <v>38</v>
      </c>
      <c r="H27" s="70">
        <v>1.6</v>
      </c>
      <c r="I27" s="21">
        <v>2558</v>
      </c>
      <c r="J27" s="111" t="s">
        <v>172</v>
      </c>
      <c r="K27" s="42"/>
      <c r="L27" s="42"/>
    </row>
    <row r="28" spans="1:12" ht="15.75" x14ac:dyDescent="0.25">
      <c r="A28" s="114" t="s">
        <v>32</v>
      </c>
      <c r="B28" s="21">
        <v>20791</v>
      </c>
      <c r="C28" s="21">
        <v>2426</v>
      </c>
      <c r="D28" s="21">
        <v>2025</v>
      </c>
      <c r="E28" s="70">
        <v>83.5</v>
      </c>
      <c r="F28" s="21">
        <v>1294</v>
      </c>
      <c r="G28" s="21">
        <v>491</v>
      </c>
      <c r="H28" s="70">
        <v>2.4</v>
      </c>
      <c r="I28" s="21">
        <v>21923</v>
      </c>
      <c r="J28" s="110" t="s">
        <v>161</v>
      </c>
      <c r="K28" s="42"/>
      <c r="L28" s="42"/>
    </row>
    <row r="29" spans="1:12" ht="15.75" x14ac:dyDescent="0.25">
      <c r="A29" s="114" t="s">
        <v>33</v>
      </c>
      <c r="B29" s="68"/>
      <c r="C29" s="68"/>
      <c r="D29" s="68"/>
      <c r="E29" s="69"/>
      <c r="F29" s="68"/>
      <c r="G29" s="68"/>
      <c r="H29" s="69"/>
      <c r="I29" s="68"/>
      <c r="J29" s="110" t="s">
        <v>173</v>
      </c>
      <c r="K29" s="42"/>
      <c r="L29" s="42"/>
    </row>
    <row r="30" spans="1:12" ht="15.75" x14ac:dyDescent="0.25">
      <c r="A30" s="106" t="s">
        <v>34</v>
      </c>
      <c r="B30" s="71">
        <v>5116</v>
      </c>
      <c r="C30" s="71">
        <v>774</v>
      </c>
      <c r="D30" s="71">
        <v>577</v>
      </c>
      <c r="E30" s="72">
        <v>74.5</v>
      </c>
      <c r="F30" s="71">
        <v>235</v>
      </c>
      <c r="G30" s="71">
        <v>68</v>
      </c>
      <c r="H30" s="72">
        <v>1.3</v>
      </c>
      <c r="I30" s="71">
        <v>5655</v>
      </c>
      <c r="J30" s="111" t="s">
        <v>174</v>
      </c>
      <c r="K30" s="42"/>
      <c r="L30" s="42"/>
    </row>
    <row r="31" spans="1:12" ht="15.75" x14ac:dyDescent="0.25">
      <c r="A31" s="106" t="s">
        <v>35</v>
      </c>
      <c r="B31" s="71">
        <v>4175</v>
      </c>
      <c r="C31" s="71">
        <v>666</v>
      </c>
      <c r="D31" s="71">
        <v>577</v>
      </c>
      <c r="E31" s="72">
        <v>86.6</v>
      </c>
      <c r="F31" s="71">
        <v>269</v>
      </c>
      <c r="G31" s="71">
        <v>98</v>
      </c>
      <c r="H31" s="72">
        <v>2.2999999999999998</v>
      </c>
      <c r="I31" s="71">
        <v>4572</v>
      </c>
      <c r="J31" s="111" t="s">
        <v>162</v>
      </c>
      <c r="K31" s="42"/>
      <c r="L31" s="42"/>
    </row>
    <row r="32" spans="1:12" ht="15.75" x14ac:dyDescent="0.25">
      <c r="A32" s="114" t="s">
        <v>10</v>
      </c>
      <c r="B32" s="71">
        <v>3898</v>
      </c>
      <c r="C32" s="71">
        <v>512</v>
      </c>
      <c r="D32" s="71">
        <v>363</v>
      </c>
      <c r="E32" s="72">
        <v>70.900000000000006</v>
      </c>
      <c r="F32" s="71">
        <v>184</v>
      </c>
      <c r="G32" s="71">
        <v>68</v>
      </c>
      <c r="H32" s="72">
        <v>1.7</v>
      </c>
      <c r="I32" s="71">
        <v>4226</v>
      </c>
      <c r="J32" s="110" t="s">
        <v>163</v>
      </c>
      <c r="K32" s="42"/>
      <c r="L32" s="42"/>
    </row>
    <row r="33" spans="1:12" ht="31.5" x14ac:dyDescent="0.25">
      <c r="A33" s="114" t="s">
        <v>51</v>
      </c>
      <c r="B33" s="71">
        <v>1382</v>
      </c>
      <c r="C33" s="71">
        <v>307</v>
      </c>
      <c r="D33" s="71">
        <v>249</v>
      </c>
      <c r="E33" s="72">
        <v>81.099999999999994</v>
      </c>
      <c r="F33" s="71">
        <v>76</v>
      </c>
      <c r="G33" s="71">
        <v>21</v>
      </c>
      <c r="H33" s="72">
        <v>1.5</v>
      </c>
      <c r="I33" s="71">
        <v>1613</v>
      </c>
      <c r="J33" s="172" t="s">
        <v>369</v>
      </c>
      <c r="K33" s="42"/>
      <c r="L33" s="42"/>
    </row>
    <row r="34" spans="1:12" ht="31.5" x14ac:dyDescent="0.25">
      <c r="A34" s="114" t="s">
        <v>52</v>
      </c>
      <c r="B34" s="71">
        <v>4011</v>
      </c>
      <c r="C34" s="71">
        <v>621</v>
      </c>
      <c r="D34" s="71">
        <v>542</v>
      </c>
      <c r="E34" s="72">
        <v>87.3</v>
      </c>
      <c r="F34" s="71">
        <v>244</v>
      </c>
      <c r="G34" s="71">
        <v>77</v>
      </c>
      <c r="H34" s="72">
        <v>1.9</v>
      </c>
      <c r="I34" s="71">
        <v>4388</v>
      </c>
      <c r="J34" s="110" t="s">
        <v>175</v>
      </c>
      <c r="K34" s="42"/>
      <c r="L34" s="42"/>
    </row>
    <row r="35" spans="1:12" ht="47.25" x14ac:dyDescent="0.25">
      <c r="A35" s="114" t="s">
        <v>53</v>
      </c>
      <c r="B35" s="21">
        <v>19338</v>
      </c>
      <c r="C35" s="21">
        <v>2408</v>
      </c>
      <c r="D35" s="21">
        <v>1923</v>
      </c>
      <c r="E35" s="70">
        <v>79.900000000000006</v>
      </c>
      <c r="F35" s="21">
        <v>1019</v>
      </c>
      <c r="G35" s="21">
        <v>274</v>
      </c>
      <c r="H35" s="70">
        <v>1.4</v>
      </c>
      <c r="I35" s="21">
        <v>20727</v>
      </c>
      <c r="J35" s="110" t="s">
        <v>164</v>
      </c>
      <c r="K35" s="42"/>
      <c r="L35" s="42"/>
    </row>
    <row r="36" spans="1:12" ht="15.75" x14ac:dyDescent="0.25">
      <c r="A36" s="114" t="s">
        <v>36</v>
      </c>
      <c r="B36" s="21">
        <v>10704</v>
      </c>
      <c r="C36" s="21">
        <v>889</v>
      </c>
      <c r="D36" s="21">
        <v>704</v>
      </c>
      <c r="E36" s="70">
        <v>79.2</v>
      </c>
      <c r="F36" s="21">
        <v>664</v>
      </c>
      <c r="G36" s="21">
        <v>281</v>
      </c>
      <c r="H36" s="70">
        <v>2.6</v>
      </c>
      <c r="I36" s="21">
        <v>10929</v>
      </c>
      <c r="J36" s="110" t="s">
        <v>176</v>
      </c>
      <c r="K36" s="42"/>
      <c r="L36" s="42"/>
    </row>
    <row r="37" spans="1:12" ht="15.75" x14ac:dyDescent="0.25">
      <c r="A37" s="106" t="s">
        <v>37</v>
      </c>
      <c r="B37" s="21">
        <v>7814</v>
      </c>
      <c r="C37" s="21">
        <v>635</v>
      </c>
      <c r="D37" s="21">
        <v>512</v>
      </c>
      <c r="E37" s="70">
        <v>80.599999999999994</v>
      </c>
      <c r="F37" s="21">
        <v>459</v>
      </c>
      <c r="G37" s="21">
        <v>208</v>
      </c>
      <c r="H37" s="70">
        <v>2.7</v>
      </c>
      <c r="I37" s="21">
        <v>7990</v>
      </c>
      <c r="J37" s="171" t="s">
        <v>380</v>
      </c>
      <c r="K37" s="42"/>
      <c r="L37" s="42"/>
    </row>
    <row r="38" spans="1:12" ht="15.75" x14ac:dyDescent="0.25">
      <c r="A38" s="114" t="s">
        <v>11</v>
      </c>
      <c r="B38" s="21">
        <v>14058</v>
      </c>
      <c r="C38" s="21">
        <v>2239</v>
      </c>
      <c r="D38" s="21">
        <v>1938</v>
      </c>
      <c r="E38" s="70">
        <v>86.6</v>
      </c>
      <c r="F38" s="21">
        <v>908</v>
      </c>
      <c r="G38" s="21">
        <v>357</v>
      </c>
      <c r="H38" s="70">
        <v>2.5</v>
      </c>
      <c r="I38" s="21">
        <v>15389</v>
      </c>
      <c r="J38" s="172" t="s">
        <v>194</v>
      </c>
      <c r="K38" s="42"/>
      <c r="L38" s="42"/>
    </row>
    <row r="39" spans="1:12" ht="31.5" x14ac:dyDescent="0.25">
      <c r="A39" s="114" t="s">
        <v>61</v>
      </c>
      <c r="B39" s="21">
        <v>7379</v>
      </c>
      <c r="C39" s="21">
        <v>607</v>
      </c>
      <c r="D39" s="21">
        <v>489</v>
      </c>
      <c r="E39" s="70">
        <v>80.599999999999994</v>
      </c>
      <c r="F39" s="21">
        <v>439</v>
      </c>
      <c r="G39" s="21">
        <v>138</v>
      </c>
      <c r="H39" s="70">
        <v>1.9</v>
      </c>
      <c r="I39" s="21">
        <v>7547</v>
      </c>
      <c r="J39" s="178" t="s">
        <v>218</v>
      </c>
      <c r="K39" s="42"/>
      <c r="L39" s="42"/>
    </row>
    <row r="40" spans="1:12" ht="20.25" customHeight="1" x14ac:dyDescent="0.25">
      <c r="A40" s="114" t="s">
        <v>38</v>
      </c>
      <c r="B40" s="68"/>
      <c r="C40" s="68"/>
      <c r="D40" s="68"/>
      <c r="E40" s="69"/>
      <c r="F40" s="68"/>
      <c r="G40" s="68"/>
      <c r="H40" s="69"/>
      <c r="I40" s="68"/>
      <c r="J40" s="110" t="s">
        <v>167</v>
      </c>
      <c r="K40" s="42"/>
      <c r="L40" s="42"/>
    </row>
    <row r="41" spans="1:12" ht="15.75" x14ac:dyDescent="0.25">
      <c r="A41" s="106" t="s">
        <v>39</v>
      </c>
      <c r="B41" s="21">
        <v>26189</v>
      </c>
      <c r="C41" s="21">
        <v>2640</v>
      </c>
      <c r="D41" s="21">
        <v>2171</v>
      </c>
      <c r="E41" s="70">
        <v>82.2</v>
      </c>
      <c r="F41" s="21">
        <v>2028</v>
      </c>
      <c r="G41" s="21">
        <v>543</v>
      </c>
      <c r="H41" s="70">
        <v>2.1</v>
      </c>
      <c r="I41" s="21">
        <v>26801</v>
      </c>
      <c r="J41" s="111" t="s">
        <v>366</v>
      </c>
      <c r="K41" s="42"/>
      <c r="L41" s="42"/>
    </row>
    <row r="42" spans="1:12" ht="15.75" x14ac:dyDescent="0.25">
      <c r="A42" s="106" t="s">
        <v>40</v>
      </c>
      <c r="B42" s="21">
        <v>1580</v>
      </c>
      <c r="C42" s="21">
        <v>93</v>
      </c>
      <c r="D42" s="21">
        <v>57</v>
      </c>
      <c r="E42" s="70">
        <v>61.3</v>
      </c>
      <c r="F42" s="21">
        <v>150</v>
      </c>
      <c r="G42" s="21">
        <v>39</v>
      </c>
      <c r="H42" s="70">
        <v>2.5</v>
      </c>
      <c r="I42" s="21">
        <v>1523</v>
      </c>
      <c r="J42" s="111" t="s">
        <v>121</v>
      </c>
      <c r="K42" s="42"/>
      <c r="L42" s="42"/>
    </row>
    <row r="43" spans="1:12" ht="31.5" x14ac:dyDescent="0.25">
      <c r="A43" s="106" t="s">
        <v>86</v>
      </c>
      <c r="B43" s="21">
        <v>4738</v>
      </c>
      <c r="C43" s="21">
        <v>241</v>
      </c>
      <c r="D43" s="21">
        <v>172</v>
      </c>
      <c r="E43" s="70">
        <v>71.400000000000006</v>
      </c>
      <c r="F43" s="21">
        <v>420</v>
      </c>
      <c r="G43" s="21">
        <v>170</v>
      </c>
      <c r="H43" s="70">
        <v>3.6</v>
      </c>
      <c r="I43" s="21">
        <v>4559</v>
      </c>
      <c r="J43" s="111" t="s">
        <v>177</v>
      </c>
      <c r="K43" s="42"/>
      <c r="L43" s="42"/>
    </row>
    <row r="44" spans="1:12" ht="15.75" x14ac:dyDescent="0.25">
      <c r="A44" s="115" t="s">
        <v>41</v>
      </c>
      <c r="B44" s="21">
        <v>1968</v>
      </c>
      <c r="C44" s="21">
        <v>122</v>
      </c>
      <c r="D44" s="21">
        <v>83</v>
      </c>
      <c r="E44" s="70">
        <v>68</v>
      </c>
      <c r="F44" s="21">
        <v>160</v>
      </c>
      <c r="G44" s="21">
        <v>59</v>
      </c>
      <c r="H44" s="70">
        <v>3</v>
      </c>
      <c r="I44" s="21">
        <v>1930</v>
      </c>
      <c r="J44" s="173" t="s">
        <v>364</v>
      </c>
      <c r="K44" s="42"/>
      <c r="L44" s="42"/>
    </row>
    <row r="45" spans="1:12" ht="15.75" x14ac:dyDescent="0.25">
      <c r="A45" s="106" t="s">
        <v>42</v>
      </c>
      <c r="B45" s="21">
        <v>171</v>
      </c>
      <c r="C45" s="21">
        <v>3</v>
      </c>
      <c r="D45" s="21">
        <v>2</v>
      </c>
      <c r="E45" s="70">
        <v>66.7</v>
      </c>
      <c r="F45" s="21">
        <v>30</v>
      </c>
      <c r="G45" s="21">
        <v>20</v>
      </c>
      <c r="H45" s="70">
        <v>11.7</v>
      </c>
      <c r="I45" s="21">
        <v>144</v>
      </c>
      <c r="J45" s="111" t="s">
        <v>123</v>
      </c>
      <c r="K45" s="42"/>
      <c r="L45" s="42"/>
    </row>
    <row r="46" spans="1:12" ht="47.25" x14ac:dyDescent="0.25">
      <c r="A46" s="106" t="s">
        <v>62</v>
      </c>
      <c r="B46" s="21">
        <v>1147</v>
      </c>
      <c r="C46" s="21">
        <v>47</v>
      </c>
      <c r="D46" s="21">
        <v>32</v>
      </c>
      <c r="E46" s="70">
        <v>68.099999999999994</v>
      </c>
      <c r="F46" s="21">
        <v>104</v>
      </c>
      <c r="G46" s="21">
        <v>65</v>
      </c>
      <c r="H46" s="70">
        <v>5.7</v>
      </c>
      <c r="I46" s="21">
        <v>1090</v>
      </c>
      <c r="J46" s="111" t="s">
        <v>178</v>
      </c>
      <c r="K46" s="42"/>
      <c r="L46" s="42"/>
    </row>
    <row r="47" spans="1:12" ht="15.75" x14ac:dyDescent="0.25">
      <c r="A47" s="115" t="s">
        <v>43</v>
      </c>
      <c r="B47" s="21">
        <v>452</v>
      </c>
      <c r="C47" s="21">
        <v>11</v>
      </c>
      <c r="D47" s="21">
        <v>6</v>
      </c>
      <c r="E47" s="70">
        <v>54.5</v>
      </c>
      <c r="F47" s="21">
        <v>54</v>
      </c>
      <c r="G47" s="21">
        <v>39</v>
      </c>
      <c r="H47" s="70">
        <v>8.6</v>
      </c>
      <c r="I47" s="21">
        <v>409</v>
      </c>
      <c r="J47" s="173" t="s">
        <v>365</v>
      </c>
      <c r="K47" s="42"/>
      <c r="L47" s="42"/>
    </row>
    <row r="48" spans="1:12" ht="47.25" x14ac:dyDescent="0.25">
      <c r="A48" s="106" t="s">
        <v>213</v>
      </c>
      <c r="B48" s="21">
        <v>2194</v>
      </c>
      <c r="C48" s="21">
        <v>64</v>
      </c>
      <c r="D48" s="21">
        <v>47</v>
      </c>
      <c r="E48" s="70">
        <v>73.400000000000006</v>
      </c>
      <c r="F48" s="21">
        <v>230</v>
      </c>
      <c r="G48" s="21">
        <v>99</v>
      </c>
      <c r="H48" s="70">
        <v>4.5</v>
      </c>
      <c r="I48" s="21">
        <v>2028</v>
      </c>
      <c r="J48" s="171" t="s">
        <v>374</v>
      </c>
      <c r="K48" s="42"/>
      <c r="L48" s="42"/>
    </row>
    <row r="49" spans="1:12" ht="31.5" x14ac:dyDescent="0.25">
      <c r="A49" s="106" t="s">
        <v>55</v>
      </c>
      <c r="B49" s="21">
        <v>439</v>
      </c>
      <c r="C49" s="21">
        <v>44</v>
      </c>
      <c r="D49" s="21">
        <v>35</v>
      </c>
      <c r="E49" s="70">
        <v>79.5</v>
      </c>
      <c r="F49" s="21">
        <v>21</v>
      </c>
      <c r="G49" s="21">
        <v>4</v>
      </c>
      <c r="H49" s="70">
        <v>0.9</v>
      </c>
      <c r="I49" s="21">
        <v>462</v>
      </c>
      <c r="J49" s="111" t="s">
        <v>367</v>
      </c>
      <c r="K49" s="42"/>
      <c r="L49" s="42"/>
    </row>
    <row r="50" spans="1:12" ht="31.5" x14ac:dyDescent="0.25">
      <c r="A50" s="106" t="s">
        <v>44</v>
      </c>
      <c r="B50" s="21">
        <v>30</v>
      </c>
      <c r="C50" s="21">
        <v>23</v>
      </c>
      <c r="D50" s="21">
        <v>22</v>
      </c>
      <c r="E50" s="70">
        <v>95.7</v>
      </c>
      <c r="F50" s="21">
        <v>8</v>
      </c>
      <c r="G50" s="21">
        <v>7</v>
      </c>
      <c r="H50" s="70">
        <v>23.3</v>
      </c>
      <c r="I50" s="21">
        <v>45</v>
      </c>
      <c r="J50" s="111" t="s">
        <v>183</v>
      </c>
      <c r="K50" s="42"/>
      <c r="L50" s="42"/>
    </row>
    <row r="51" spans="1:12" ht="34.5" x14ac:dyDescent="0.25">
      <c r="A51" s="114" t="s">
        <v>287</v>
      </c>
      <c r="B51" s="21">
        <v>19546</v>
      </c>
      <c r="C51" s="21">
        <v>2009</v>
      </c>
      <c r="D51" s="21">
        <v>1613</v>
      </c>
      <c r="E51" s="70">
        <v>80.3</v>
      </c>
      <c r="F51" s="21">
        <v>812</v>
      </c>
      <c r="G51" s="21">
        <v>250</v>
      </c>
      <c r="H51" s="70">
        <v>1.3</v>
      </c>
      <c r="I51" s="21">
        <v>20743</v>
      </c>
      <c r="J51" s="172" t="s">
        <v>450</v>
      </c>
      <c r="K51" s="42"/>
      <c r="L51" s="42"/>
    </row>
    <row r="52" spans="1:12" ht="31.5" x14ac:dyDescent="0.25">
      <c r="A52" s="114" t="s">
        <v>12</v>
      </c>
      <c r="B52" s="21">
        <v>9807</v>
      </c>
      <c r="C52" s="21">
        <v>376</v>
      </c>
      <c r="D52" s="21">
        <v>285</v>
      </c>
      <c r="E52" s="70">
        <v>75.8</v>
      </c>
      <c r="F52" s="21">
        <v>650</v>
      </c>
      <c r="G52" s="21">
        <v>226</v>
      </c>
      <c r="H52" s="70">
        <v>2.2999999999999998</v>
      </c>
      <c r="I52" s="21">
        <v>9533</v>
      </c>
      <c r="J52" s="172" t="s">
        <v>195</v>
      </c>
      <c r="K52" s="42"/>
      <c r="L52" s="42"/>
    </row>
    <row r="53" spans="1:12" ht="31.5" x14ac:dyDescent="0.25">
      <c r="A53" s="114" t="s">
        <v>45</v>
      </c>
      <c r="B53" s="21">
        <v>2849</v>
      </c>
      <c r="C53" s="21">
        <v>182</v>
      </c>
      <c r="D53" s="21">
        <v>147</v>
      </c>
      <c r="E53" s="70">
        <v>80.8</v>
      </c>
      <c r="F53" s="21">
        <v>166</v>
      </c>
      <c r="G53" s="21">
        <v>38</v>
      </c>
      <c r="H53" s="70">
        <v>1.3</v>
      </c>
      <c r="I53" s="21">
        <v>2865</v>
      </c>
      <c r="J53" s="110" t="s">
        <v>168</v>
      </c>
      <c r="K53" s="42"/>
      <c r="L53" s="42"/>
    </row>
    <row r="54" spans="1:12" ht="15.75" x14ac:dyDescent="0.25">
      <c r="A54" s="114" t="s">
        <v>46</v>
      </c>
      <c r="B54" s="21">
        <v>288</v>
      </c>
      <c r="C54" s="21">
        <v>26</v>
      </c>
      <c r="D54" s="21">
        <v>13</v>
      </c>
      <c r="E54" s="70">
        <v>50</v>
      </c>
      <c r="F54" s="21">
        <v>12</v>
      </c>
      <c r="G54" s="21">
        <v>7</v>
      </c>
      <c r="H54" s="70">
        <v>2.4</v>
      </c>
      <c r="I54" s="21">
        <v>302</v>
      </c>
      <c r="J54" s="172" t="s">
        <v>192</v>
      </c>
      <c r="K54" s="42"/>
      <c r="L54" s="42"/>
    </row>
    <row r="55" spans="1:12" ht="15.75" x14ac:dyDescent="0.25">
      <c r="A55" s="114" t="s">
        <v>47</v>
      </c>
      <c r="B55" s="21">
        <v>1197</v>
      </c>
      <c r="C55" s="21">
        <v>23</v>
      </c>
      <c r="D55" s="21">
        <v>9</v>
      </c>
      <c r="E55" s="70">
        <v>39.1</v>
      </c>
      <c r="F55" s="21">
        <v>36</v>
      </c>
      <c r="G55" s="21">
        <v>13</v>
      </c>
      <c r="H55" s="70">
        <v>1.1000000000000001</v>
      </c>
      <c r="I55" s="21">
        <v>1184</v>
      </c>
      <c r="J55" s="172" t="s">
        <v>193</v>
      </c>
      <c r="K55" s="42"/>
      <c r="L55" s="42"/>
    </row>
    <row r="56" spans="1:12" ht="31.5" x14ac:dyDescent="0.25">
      <c r="A56" s="114" t="s">
        <v>48</v>
      </c>
      <c r="B56" s="21">
        <v>3926</v>
      </c>
      <c r="C56" s="21">
        <v>372</v>
      </c>
      <c r="D56" s="21">
        <v>306</v>
      </c>
      <c r="E56" s="70">
        <v>82.3</v>
      </c>
      <c r="F56" s="21">
        <v>250</v>
      </c>
      <c r="G56" s="21">
        <v>102</v>
      </c>
      <c r="H56" s="70">
        <v>2.6</v>
      </c>
      <c r="I56" s="21">
        <v>4048</v>
      </c>
      <c r="J56" s="110" t="s">
        <v>169</v>
      </c>
      <c r="K56" s="42"/>
      <c r="L56" s="42"/>
    </row>
    <row r="57" spans="1:12" ht="15.75" x14ac:dyDescent="0.25">
      <c r="A57" s="114" t="s">
        <v>13</v>
      </c>
      <c r="B57" s="68"/>
      <c r="C57" s="68"/>
      <c r="D57" s="68"/>
      <c r="E57" s="69"/>
      <c r="F57" s="68"/>
      <c r="G57" s="68"/>
      <c r="H57" s="69"/>
      <c r="I57" s="68"/>
      <c r="J57" s="110" t="s">
        <v>219</v>
      </c>
      <c r="K57" s="42"/>
      <c r="L57" s="42"/>
    </row>
    <row r="58" spans="1:12" ht="15.75" x14ac:dyDescent="0.25">
      <c r="A58" s="106" t="s">
        <v>14</v>
      </c>
      <c r="B58" s="21">
        <v>3324</v>
      </c>
      <c r="C58" s="21">
        <v>209</v>
      </c>
      <c r="D58" s="21">
        <v>182</v>
      </c>
      <c r="E58" s="70">
        <v>87.1</v>
      </c>
      <c r="F58" s="21">
        <v>257</v>
      </c>
      <c r="G58" s="21">
        <v>83</v>
      </c>
      <c r="H58" s="70">
        <v>2.5</v>
      </c>
      <c r="I58" s="21">
        <v>3276</v>
      </c>
      <c r="J58" s="111" t="s">
        <v>179</v>
      </c>
      <c r="K58" s="42"/>
      <c r="L58" s="42"/>
    </row>
    <row r="59" spans="1:12" ht="15.75" x14ac:dyDescent="0.25">
      <c r="A59" s="106" t="s">
        <v>15</v>
      </c>
      <c r="B59" s="21">
        <v>2211</v>
      </c>
      <c r="C59" s="21">
        <v>157</v>
      </c>
      <c r="D59" s="21">
        <v>97</v>
      </c>
      <c r="E59" s="70">
        <v>61.8</v>
      </c>
      <c r="F59" s="21">
        <v>97</v>
      </c>
      <c r="G59" s="21">
        <v>14</v>
      </c>
      <c r="H59" s="70">
        <v>0.6</v>
      </c>
      <c r="I59" s="21">
        <v>2271</v>
      </c>
      <c r="J59" s="111" t="s">
        <v>180</v>
      </c>
      <c r="K59" s="42"/>
      <c r="L59" s="42"/>
    </row>
    <row r="60" spans="1:12" ht="31.5" x14ac:dyDescent="0.25">
      <c r="A60" s="116" t="s">
        <v>16</v>
      </c>
      <c r="B60" s="117">
        <v>15501</v>
      </c>
      <c r="C60" s="117">
        <v>470</v>
      </c>
      <c r="D60" s="117">
        <v>405</v>
      </c>
      <c r="E60" s="118">
        <v>86.2</v>
      </c>
      <c r="F60" s="117">
        <v>1371</v>
      </c>
      <c r="G60" s="117">
        <v>641</v>
      </c>
      <c r="H60" s="118">
        <v>4.0999999999999996</v>
      </c>
      <c r="I60" s="117">
        <v>14600</v>
      </c>
      <c r="J60" s="112" t="s">
        <v>124</v>
      </c>
      <c r="K60" s="42"/>
      <c r="L60" s="42"/>
    </row>
    <row r="61" spans="1:12" ht="51.75" customHeight="1" x14ac:dyDescent="0.25">
      <c r="A61" s="187" t="s">
        <v>280</v>
      </c>
      <c r="B61" s="187"/>
      <c r="C61" s="187"/>
      <c r="D61" s="187"/>
      <c r="E61" s="187"/>
      <c r="F61" s="187"/>
      <c r="G61" s="187"/>
      <c r="H61" s="187"/>
      <c r="J61" s="8"/>
    </row>
    <row r="62" spans="1:12" ht="31.5" customHeight="1" x14ac:dyDescent="0.25">
      <c r="A62" s="194" t="s">
        <v>377</v>
      </c>
      <c r="B62" s="195"/>
      <c r="C62" s="195"/>
      <c r="D62" s="195"/>
      <c r="E62" s="195"/>
      <c r="F62" s="195"/>
    </row>
  </sheetData>
  <mergeCells count="10">
    <mergeCell ref="A62:F62"/>
    <mergeCell ref="A61:H61"/>
    <mergeCell ref="J3:J4"/>
    <mergeCell ref="A1:J1"/>
    <mergeCell ref="A2:J2"/>
    <mergeCell ref="B3:B4"/>
    <mergeCell ref="A3:A4"/>
    <mergeCell ref="C3:E3"/>
    <mergeCell ref="F3:H3"/>
    <mergeCell ref="I3:I4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88" fitToHeight="0" orientation="landscape" r:id="rId1"/>
  <rowBreaks count="1" manualBreakCount="1">
    <brk id="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zoomScaleNormal="100" workbookViewId="0">
      <selection activeCell="J42" sqref="J42"/>
    </sheetView>
  </sheetViews>
  <sheetFormatPr defaultRowHeight="15" x14ac:dyDescent="0.25"/>
  <cols>
    <col min="1" max="1" width="24.7109375" style="3" customWidth="1"/>
    <col min="2" max="2" width="12.140625" style="3" customWidth="1"/>
    <col min="3" max="3" width="7.7109375" style="3" customWidth="1"/>
    <col min="4" max="4" width="10.42578125" style="3" customWidth="1"/>
    <col min="5" max="5" width="14.42578125" style="3" customWidth="1"/>
    <col min="6" max="6" width="9.140625" style="3"/>
    <col min="7" max="7" width="9.85546875" style="3" customWidth="1"/>
    <col min="8" max="8" width="17" style="3" customWidth="1"/>
    <col min="9" max="9" width="13.28515625" style="3" customWidth="1"/>
    <col min="10" max="10" width="35.7109375" style="3" customWidth="1"/>
    <col min="11" max="11" width="16.85546875" style="3" customWidth="1"/>
    <col min="12" max="16384" width="9.140625" style="3"/>
  </cols>
  <sheetData>
    <row r="1" spans="1:12" ht="51" customHeight="1" x14ac:dyDescent="0.25">
      <c r="A1" s="228" t="s">
        <v>403</v>
      </c>
      <c r="B1" s="229"/>
      <c r="C1" s="229"/>
      <c r="D1" s="229"/>
      <c r="E1" s="229"/>
      <c r="F1" s="229"/>
      <c r="G1" s="229"/>
      <c r="H1" s="229"/>
      <c r="I1" s="229"/>
      <c r="J1" s="229"/>
    </row>
    <row r="2" spans="1:12" x14ac:dyDescent="0.25">
      <c r="A2" s="199" t="s">
        <v>216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2" ht="34.5" customHeight="1" x14ac:dyDescent="0.25">
      <c r="A3" s="190"/>
      <c r="B3" s="230" t="s">
        <v>394</v>
      </c>
      <c r="C3" s="231" t="s">
        <v>395</v>
      </c>
      <c r="D3" s="232"/>
      <c r="E3" s="232"/>
      <c r="F3" s="231" t="s">
        <v>396</v>
      </c>
      <c r="G3" s="231"/>
      <c r="H3" s="231"/>
      <c r="I3" s="233" t="s">
        <v>397</v>
      </c>
      <c r="J3" s="190"/>
    </row>
    <row r="4" spans="1:12" ht="131.25" customHeight="1" x14ac:dyDescent="0.25">
      <c r="A4" s="190"/>
      <c r="B4" s="230"/>
      <c r="C4" s="177" t="s">
        <v>398</v>
      </c>
      <c r="D4" s="177" t="s">
        <v>401</v>
      </c>
      <c r="E4" s="177" t="s">
        <v>399</v>
      </c>
      <c r="F4" s="177" t="s">
        <v>398</v>
      </c>
      <c r="G4" s="177" t="s">
        <v>402</v>
      </c>
      <c r="H4" s="177" t="s">
        <v>400</v>
      </c>
      <c r="I4" s="233"/>
      <c r="J4" s="190"/>
    </row>
    <row r="5" spans="1:12" ht="15.75" x14ac:dyDescent="0.25">
      <c r="A5" s="92" t="s">
        <v>17</v>
      </c>
      <c r="B5" s="18">
        <v>35211</v>
      </c>
      <c r="C5" s="18">
        <v>3245</v>
      </c>
      <c r="D5" s="18">
        <v>2639</v>
      </c>
      <c r="E5" s="67">
        <v>81.3</v>
      </c>
      <c r="F5" s="18">
        <v>1208</v>
      </c>
      <c r="G5" s="18">
        <v>318</v>
      </c>
      <c r="H5" s="67">
        <v>0.9</v>
      </c>
      <c r="I5" s="18">
        <v>37248</v>
      </c>
      <c r="J5" s="110" t="s">
        <v>165</v>
      </c>
      <c r="K5" s="42"/>
      <c r="L5" s="42"/>
    </row>
    <row r="6" spans="1:12" ht="31.5" x14ac:dyDescent="0.25">
      <c r="A6" s="98" t="s">
        <v>56</v>
      </c>
      <c r="B6" s="68"/>
      <c r="C6" s="68"/>
      <c r="D6" s="68"/>
      <c r="E6" s="69"/>
      <c r="F6" s="68"/>
      <c r="G6" s="68"/>
      <c r="H6" s="69"/>
      <c r="I6" s="68"/>
      <c r="J6" s="111" t="s">
        <v>166</v>
      </c>
      <c r="K6" s="42"/>
      <c r="L6" s="42"/>
    </row>
    <row r="7" spans="1:12" ht="15.75" x14ac:dyDescent="0.25">
      <c r="A7" s="98" t="s">
        <v>19</v>
      </c>
      <c r="B7" s="21">
        <v>1444</v>
      </c>
      <c r="C7" s="21">
        <v>106</v>
      </c>
      <c r="D7" s="21">
        <v>64</v>
      </c>
      <c r="E7" s="70">
        <v>60.4</v>
      </c>
      <c r="F7" s="21">
        <v>41</v>
      </c>
      <c r="G7" s="21">
        <v>17</v>
      </c>
      <c r="H7" s="70">
        <v>1.2</v>
      </c>
      <c r="I7" s="21">
        <v>1509</v>
      </c>
      <c r="J7" s="111" t="s">
        <v>151</v>
      </c>
      <c r="K7" s="42"/>
      <c r="L7" s="42"/>
    </row>
    <row r="8" spans="1:12" ht="15.75" x14ac:dyDescent="0.25">
      <c r="A8" s="98" t="s">
        <v>20</v>
      </c>
      <c r="B8" s="21">
        <v>10282</v>
      </c>
      <c r="C8" s="21">
        <v>376</v>
      </c>
      <c r="D8" s="21">
        <v>243</v>
      </c>
      <c r="E8" s="70">
        <v>64.599999999999994</v>
      </c>
      <c r="F8" s="21">
        <v>364</v>
      </c>
      <c r="G8" s="21">
        <v>87</v>
      </c>
      <c r="H8" s="70">
        <v>0.8</v>
      </c>
      <c r="I8" s="21">
        <v>10294</v>
      </c>
      <c r="J8" s="111" t="s">
        <v>152</v>
      </c>
      <c r="K8" s="42"/>
      <c r="L8" s="42"/>
    </row>
    <row r="9" spans="1:12" ht="15.75" x14ac:dyDescent="0.25">
      <c r="A9" s="98" t="s">
        <v>21</v>
      </c>
      <c r="B9" s="21">
        <v>14090</v>
      </c>
      <c r="C9" s="21">
        <v>1481</v>
      </c>
      <c r="D9" s="21">
        <v>1226</v>
      </c>
      <c r="E9" s="70">
        <v>82.8</v>
      </c>
      <c r="F9" s="21">
        <v>475</v>
      </c>
      <c r="G9" s="21">
        <v>123</v>
      </c>
      <c r="H9" s="70">
        <v>0.9</v>
      </c>
      <c r="I9" s="21">
        <v>15096</v>
      </c>
      <c r="J9" s="111" t="s">
        <v>153</v>
      </c>
      <c r="K9" s="42"/>
      <c r="L9" s="42"/>
    </row>
    <row r="10" spans="1:12" ht="15.75" x14ac:dyDescent="0.25">
      <c r="A10" s="98" t="s">
        <v>22</v>
      </c>
      <c r="B10" s="21">
        <v>9395</v>
      </c>
      <c r="C10" s="21">
        <v>1282</v>
      </c>
      <c r="D10" s="21">
        <v>1106</v>
      </c>
      <c r="E10" s="70">
        <v>86.3</v>
      </c>
      <c r="F10" s="21">
        <v>328</v>
      </c>
      <c r="G10" s="21">
        <v>91</v>
      </c>
      <c r="H10" s="70">
        <v>1</v>
      </c>
      <c r="I10" s="21">
        <v>10349</v>
      </c>
      <c r="J10" s="111" t="s">
        <v>154</v>
      </c>
      <c r="K10" s="42"/>
      <c r="L10" s="42"/>
    </row>
    <row r="11" spans="1:12" ht="31.5" x14ac:dyDescent="0.25">
      <c r="A11" s="92" t="s">
        <v>57</v>
      </c>
      <c r="B11" s="68"/>
      <c r="C11" s="68"/>
      <c r="D11" s="68"/>
      <c r="E11" s="69"/>
      <c r="F11" s="68"/>
      <c r="G11" s="68"/>
      <c r="H11" s="69"/>
      <c r="I11" s="68"/>
      <c r="J11" s="110" t="s">
        <v>155</v>
      </c>
      <c r="K11" s="42"/>
      <c r="L11" s="42"/>
    </row>
    <row r="12" spans="1:12" ht="15.75" x14ac:dyDescent="0.25">
      <c r="A12" s="98" t="s">
        <v>23</v>
      </c>
      <c r="B12" s="21">
        <v>33355</v>
      </c>
      <c r="C12" s="21">
        <v>3190</v>
      </c>
      <c r="D12" s="21">
        <v>2606</v>
      </c>
      <c r="E12" s="70">
        <v>81.7</v>
      </c>
      <c r="F12" s="21">
        <v>1130</v>
      </c>
      <c r="G12" s="21">
        <v>272</v>
      </c>
      <c r="H12" s="70">
        <v>0.8</v>
      </c>
      <c r="I12" s="21">
        <v>35415</v>
      </c>
      <c r="J12" s="111" t="s">
        <v>156</v>
      </c>
      <c r="K12" s="42"/>
      <c r="L12" s="42"/>
    </row>
    <row r="13" spans="1:12" ht="15.75" x14ac:dyDescent="0.25">
      <c r="A13" s="98" t="s">
        <v>24</v>
      </c>
      <c r="B13" s="21">
        <v>1856</v>
      </c>
      <c r="C13" s="21">
        <v>55</v>
      </c>
      <c r="D13" s="21">
        <v>33</v>
      </c>
      <c r="E13" s="70">
        <v>60</v>
      </c>
      <c r="F13" s="21">
        <v>78</v>
      </c>
      <c r="G13" s="21">
        <v>46</v>
      </c>
      <c r="H13" s="70">
        <v>2.5</v>
      </c>
      <c r="I13" s="21">
        <v>1833</v>
      </c>
      <c r="J13" s="111" t="s">
        <v>157</v>
      </c>
      <c r="K13" s="42"/>
      <c r="L13" s="42"/>
    </row>
    <row r="14" spans="1:12" ht="47.25" x14ac:dyDescent="0.25">
      <c r="A14" s="98" t="s">
        <v>25</v>
      </c>
      <c r="B14" s="21">
        <v>33733</v>
      </c>
      <c r="C14" s="21">
        <v>3077</v>
      </c>
      <c r="D14" s="21">
        <v>2507</v>
      </c>
      <c r="E14" s="70">
        <v>81.5</v>
      </c>
      <c r="F14" s="21">
        <v>1175</v>
      </c>
      <c r="G14" s="21">
        <v>310</v>
      </c>
      <c r="H14" s="70">
        <v>0.9</v>
      </c>
      <c r="I14" s="21">
        <v>35635</v>
      </c>
      <c r="J14" s="111" t="s">
        <v>170</v>
      </c>
      <c r="K14" s="42"/>
      <c r="L14" s="42"/>
    </row>
    <row r="15" spans="1:12" ht="31.5" x14ac:dyDescent="0.25">
      <c r="A15" s="98" t="s">
        <v>60</v>
      </c>
      <c r="B15" s="21">
        <v>1478</v>
      </c>
      <c r="C15" s="21">
        <v>168</v>
      </c>
      <c r="D15" s="21">
        <v>132</v>
      </c>
      <c r="E15" s="70">
        <v>78.599999999999994</v>
      </c>
      <c r="F15" s="21">
        <v>33</v>
      </c>
      <c r="G15" s="21">
        <v>8</v>
      </c>
      <c r="H15" s="70">
        <v>0.5</v>
      </c>
      <c r="I15" s="21">
        <v>1613</v>
      </c>
      <c r="J15" s="111" t="s">
        <v>171</v>
      </c>
      <c r="K15" s="42"/>
      <c r="L15" s="42"/>
    </row>
    <row r="16" spans="1:12" ht="31.5" x14ac:dyDescent="0.25">
      <c r="A16" s="92" t="s">
        <v>9</v>
      </c>
      <c r="B16" s="21">
        <v>13534</v>
      </c>
      <c r="C16" s="21">
        <v>1062</v>
      </c>
      <c r="D16" s="21">
        <v>827</v>
      </c>
      <c r="E16" s="70">
        <v>77.900000000000006</v>
      </c>
      <c r="F16" s="21">
        <v>351</v>
      </c>
      <c r="G16" s="21">
        <v>108</v>
      </c>
      <c r="H16" s="70">
        <v>0.8</v>
      </c>
      <c r="I16" s="21">
        <v>14245</v>
      </c>
      <c r="J16" s="110" t="s">
        <v>158</v>
      </c>
      <c r="K16" s="42"/>
      <c r="L16" s="42"/>
    </row>
    <row r="17" spans="1:12" ht="31.5" x14ac:dyDescent="0.25">
      <c r="A17" s="92" t="s">
        <v>58</v>
      </c>
      <c r="B17" s="21">
        <v>13211</v>
      </c>
      <c r="C17" s="21">
        <v>1028</v>
      </c>
      <c r="D17" s="21">
        <v>774</v>
      </c>
      <c r="E17" s="70">
        <v>75.3</v>
      </c>
      <c r="F17" s="21">
        <v>363</v>
      </c>
      <c r="G17" s="21">
        <v>129</v>
      </c>
      <c r="H17" s="70">
        <v>1</v>
      </c>
      <c r="I17" s="21">
        <v>13876</v>
      </c>
      <c r="J17" s="110" t="s">
        <v>159</v>
      </c>
      <c r="K17" s="42"/>
      <c r="L17" s="42"/>
    </row>
    <row r="18" spans="1:12" ht="15.75" x14ac:dyDescent="0.25">
      <c r="A18" s="98" t="s">
        <v>27</v>
      </c>
      <c r="B18" s="21">
        <v>9260</v>
      </c>
      <c r="C18" s="21">
        <v>497</v>
      </c>
      <c r="D18" s="21">
        <v>312</v>
      </c>
      <c r="E18" s="70">
        <v>62.8</v>
      </c>
      <c r="F18" s="21">
        <v>228</v>
      </c>
      <c r="G18" s="21">
        <v>91</v>
      </c>
      <c r="H18" s="70">
        <v>1</v>
      </c>
      <c r="I18" s="21">
        <v>9529</v>
      </c>
      <c r="J18" s="171" t="s">
        <v>380</v>
      </c>
      <c r="K18" s="42"/>
      <c r="L18" s="42"/>
    </row>
    <row r="19" spans="1:12" ht="15.75" x14ac:dyDescent="0.25">
      <c r="A19" s="92" t="s">
        <v>5</v>
      </c>
      <c r="B19" s="21">
        <v>14874</v>
      </c>
      <c r="C19" s="21">
        <v>1516</v>
      </c>
      <c r="D19" s="21">
        <v>1220</v>
      </c>
      <c r="E19" s="70">
        <v>80.5</v>
      </c>
      <c r="F19" s="21">
        <v>316</v>
      </c>
      <c r="G19" s="21">
        <v>142</v>
      </c>
      <c r="H19" s="70">
        <v>1</v>
      </c>
      <c r="I19" s="21">
        <v>16074</v>
      </c>
      <c r="J19" s="110" t="s">
        <v>117</v>
      </c>
      <c r="K19" s="42"/>
      <c r="L19" s="42"/>
    </row>
    <row r="20" spans="1:12" ht="15.75" x14ac:dyDescent="0.25">
      <c r="A20" s="92" t="s">
        <v>6</v>
      </c>
      <c r="B20" s="21">
        <v>20131</v>
      </c>
      <c r="C20" s="21">
        <v>1812</v>
      </c>
      <c r="D20" s="21">
        <v>1490</v>
      </c>
      <c r="E20" s="70">
        <v>82.2</v>
      </c>
      <c r="F20" s="21">
        <v>466</v>
      </c>
      <c r="G20" s="21">
        <v>236</v>
      </c>
      <c r="H20" s="70">
        <v>1.2</v>
      </c>
      <c r="I20" s="21">
        <v>21477</v>
      </c>
      <c r="J20" s="110" t="s">
        <v>118</v>
      </c>
      <c r="K20" s="42"/>
      <c r="L20" s="42"/>
    </row>
    <row r="21" spans="1:12" ht="15.75" x14ac:dyDescent="0.25">
      <c r="A21" s="92" t="s">
        <v>7</v>
      </c>
      <c r="B21" s="21">
        <v>33241</v>
      </c>
      <c r="C21" s="21">
        <v>2383</v>
      </c>
      <c r="D21" s="21">
        <v>1895</v>
      </c>
      <c r="E21" s="70">
        <v>79.5</v>
      </c>
      <c r="F21" s="21">
        <v>1049</v>
      </c>
      <c r="G21" s="21">
        <v>499</v>
      </c>
      <c r="H21" s="70">
        <v>1.5</v>
      </c>
      <c r="I21" s="21">
        <v>34575</v>
      </c>
      <c r="J21" s="110" t="s">
        <v>119</v>
      </c>
      <c r="K21" s="42"/>
      <c r="L21" s="42"/>
    </row>
    <row r="22" spans="1:12" ht="21" customHeight="1" x14ac:dyDescent="0.25">
      <c r="A22" s="98" t="s">
        <v>28</v>
      </c>
      <c r="B22" s="21">
        <v>10433</v>
      </c>
      <c r="C22" s="21">
        <v>1235</v>
      </c>
      <c r="D22" s="21">
        <v>1033</v>
      </c>
      <c r="E22" s="70">
        <v>83.6</v>
      </c>
      <c r="F22" s="21">
        <v>268</v>
      </c>
      <c r="G22" s="21">
        <v>104</v>
      </c>
      <c r="H22" s="70">
        <v>1</v>
      </c>
      <c r="I22" s="21">
        <v>11400</v>
      </c>
      <c r="J22" s="171" t="s">
        <v>444</v>
      </c>
      <c r="K22" s="42"/>
      <c r="L22" s="42"/>
    </row>
    <row r="23" spans="1:12" ht="31.5" x14ac:dyDescent="0.25">
      <c r="A23" s="92" t="s">
        <v>59</v>
      </c>
      <c r="B23" s="21">
        <v>21364</v>
      </c>
      <c r="C23" s="21">
        <v>2261</v>
      </c>
      <c r="D23" s="21">
        <v>1838</v>
      </c>
      <c r="E23" s="70">
        <v>81.3</v>
      </c>
      <c r="F23" s="21">
        <v>615</v>
      </c>
      <c r="G23" s="21">
        <v>304</v>
      </c>
      <c r="H23" s="70">
        <v>1.4</v>
      </c>
      <c r="I23" s="21">
        <v>23010</v>
      </c>
      <c r="J23" s="172" t="s">
        <v>371</v>
      </c>
      <c r="K23" s="42"/>
      <c r="L23" s="42"/>
    </row>
    <row r="24" spans="1:12" ht="15.75" x14ac:dyDescent="0.25">
      <c r="A24" s="98" t="s">
        <v>8</v>
      </c>
      <c r="B24" s="68"/>
      <c r="C24" s="68"/>
      <c r="D24" s="68"/>
      <c r="E24" s="69"/>
      <c r="F24" s="68"/>
      <c r="G24" s="68"/>
      <c r="H24" s="69"/>
      <c r="I24" s="68"/>
      <c r="J24" s="111" t="s">
        <v>122</v>
      </c>
      <c r="K24" s="42"/>
      <c r="L24" s="42"/>
    </row>
    <row r="25" spans="1:12" ht="15.75" x14ac:dyDescent="0.25">
      <c r="A25" s="98" t="s">
        <v>29</v>
      </c>
      <c r="B25" s="21">
        <v>19643</v>
      </c>
      <c r="C25" s="21">
        <v>2055</v>
      </c>
      <c r="D25" s="21">
        <v>1663</v>
      </c>
      <c r="E25" s="70">
        <v>80.900000000000006</v>
      </c>
      <c r="F25" s="21">
        <v>549</v>
      </c>
      <c r="G25" s="21">
        <v>279</v>
      </c>
      <c r="H25" s="70">
        <v>1.4</v>
      </c>
      <c r="I25" s="21">
        <v>21149</v>
      </c>
      <c r="J25" s="111" t="s">
        <v>372</v>
      </c>
      <c r="K25" s="42"/>
      <c r="L25" s="42"/>
    </row>
    <row r="26" spans="1:12" ht="15.75" x14ac:dyDescent="0.25">
      <c r="A26" s="98" t="s">
        <v>30</v>
      </c>
      <c r="B26" s="21">
        <v>718</v>
      </c>
      <c r="C26" s="21">
        <v>26</v>
      </c>
      <c r="D26" s="21">
        <v>23</v>
      </c>
      <c r="E26" s="70">
        <v>88.5</v>
      </c>
      <c r="F26" s="21">
        <v>32</v>
      </c>
      <c r="G26" s="21">
        <v>9</v>
      </c>
      <c r="H26" s="70">
        <v>1.3</v>
      </c>
      <c r="I26" s="21">
        <v>712</v>
      </c>
      <c r="J26" s="111" t="s">
        <v>160</v>
      </c>
      <c r="K26" s="42"/>
      <c r="L26" s="42"/>
    </row>
    <row r="27" spans="1:12" ht="15.75" x14ac:dyDescent="0.25">
      <c r="A27" s="98" t="s">
        <v>31</v>
      </c>
      <c r="B27" s="21">
        <v>1003</v>
      </c>
      <c r="C27" s="21">
        <v>180</v>
      </c>
      <c r="D27" s="21">
        <v>152</v>
      </c>
      <c r="E27" s="70">
        <v>84.4</v>
      </c>
      <c r="F27" s="21">
        <v>34</v>
      </c>
      <c r="G27" s="21">
        <v>16</v>
      </c>
      <c r="H27" s="70">
        <v>1.6</v>
      </c>
      <c r="I27" s="21">
        <v>1149</v>
      </c>
      <c r="J27" s="111" t="s">
        <v>172</v>
      </c>
      <c r="K27" s="42"/>
      <c r="L27" s="42"/>
    </row>
    <row r="28" spans="1:12" ht="31.5" x14ac:dyDescent="0.25">
      <c r="A28" s="92" t="s">
        <v>32</v>
      </c>
      <c r="B28" s="21">
        <v>4935</v>
      </c>
      <c r="C28" s="21">
        <v>767</v>
      </c>
      <c r="D28" s="21">
        <v>642</v>
      </c>
      <c r="E28" s="70">
        <v>83.7</v>
      </c>
      <c r="F28" s="21">
        <v>131</v>
      </c>
      <c r="G28" s="21">
        <v>53</v>
      </c>
      <c r="H28" s="70">
        <v>1.1000000000000001</v>
      </c>
      <c r="I28" s="21">
        <v>5571</v>
      </c>
      <c r="J28" s="110" t="s">
        <v>161</v>
      </c>
      <c r="K28" s="42"/>
      <c r="L28" s="42"/>
    </row>
    <row r="29" spans="1:12" ht="15.75" x14ac:dyDescent="0.25">
      <c r="A29" s="92" t="s">
        <v>33</v>
      </c>
      <c r="B29" s="68"/>
      <c r="C29" s="68"/>
      <c r="D29" s="68"/>
      <c r="E29" s="69"/>
      <c r="F29" s="68"/>
      <c r="G29" s="68"/>
      <c r="H29" s="69"/>
      <c r="I29" s="68"/>
      <c r="J29" s="110" t="s">
        <v>173</v>
      </c>
      <c r="K29" s="42"/>
      <c r="L29" s="42"/>
    </row>
    <row r="30" spans="1:12" ht="15.75" x14ac:dyDescent="0.25">
      <c r="A30" s="98" t="s">
        <v>34</v>
      </c>
      <c r="B30" s="71">
        <v>666</v>
      </c>
      <c r="C30" s="71">
        <v>110</v>
      </c>
      <c r="D30" s="71">
        <v>85</v>
      </c>
      <c r="E30" s="72">
        <v>77.3</v>
      </c>
      <c r="F30" s="71">
        <v>10</v>
      </c>
      <c r="G30" s="71">
        <v>2</v>
      </c>
      <c r="H30" s="72">
        <v>0.3</v>
      </c>
      <c r="I30" s="71">
        <v>766</v>
      </c>
      <c r="J30" s="111" t="s">
        <v>174</v>
      </c>
      <c r="K30" s="42"/>
      <c r="L30" s="42"/>
    </row>
    <row r="31" spans="1:12" ht="15.75" x14ac:dyDescent="0.25">
      <c r="A31" s="98" t="s">
        <v>35</v>
      </c>
      <c r="B31" s="71">
        <v>774</v>
      </c>
      <c r="C31" s="71">
        <v>148</v>
      </c>
      <c r="D31" s="71">
        <v>125</v>
      </c>
      <c r="E31" s="72">
        <v>84.5</v>
      </c>
      <c r="F31" s="71">
        <v>22</v>
      </c>
      <c r="G31" s="71">
        <v>5</v>
      </c>
      <c r="H31" s="72">
        <v>0.6</v>
      </c>
      <c r="I31" s="71">
        <v>900</v>
      </c>
      <c r="J31" s="111" t="s">
        <v>162</v>
      </c>
      <c r="K31" s="42"/>
      <c r="L31" s="42"/>
    </row>
    <row r="32" spans="1:12" ht="15.75" x14ac:dyDescent="0.25">
      <c r="A32" s="92" t="s">
        <v>10</v>
      </c>
      <c r="B32" s="71">
        <v>585</v>
      </c>
      <c r="C32" s="71">
        <v>54</v>
      </c>
      <c r="D32" s="71">
        <v>46</v>
      </c>
      <c r="E32" s="72">
        <v>85.2</v>
      </c>
      <c r="F32" s="71">
        <v>7</v>
      </c>
      <c r="G32" s="71">
        <v>1</v>
      </c>
      <c r="H32" s="72">
        <v>0.2</v>
      </c>
      <c r="I32" s="71">
        <v>632</v>
      </c>
      <c r="J32" s="110" t="s">
        <v>163</v>
      </c>
      <c r="K32" s="42"/>
      <c r="L32" s="42"/>
    </row>
    <row r="33" spans="1:12" ht="31.5" x14ac:dyDescent="0.25">
      <c r="A33" s="92" t="s">
        <v>51</v>
      </c>
      <c r="B33" s="71">
        <v>345</v>
      </c>
      <c r="C33" s="71">
        <v>103</v>
      </c>
      <c r="D33" s="71">
        <v>88</v>
      </c>
      <c r="E33" s="72">
        <v>85.4</v>
      </c>
      <c r="F33" s="71">
        <v>13</v>
      </c>
      <c r="G33" s="71">
        <v>1</v>
      </c>
      <c r="H33" s="72">
        <v>0.3</v>
      </c>
      <c r="I33" s="71">
        <v>435</v>
      </c>
      <c r="J33" s="172" t="s">
        <v>369</v>
      </c>
      <c r="K33" s="42"/>
      <c r="L33" s="42"/>
    </row>
    <row r="34" spans="1:12" ht="31.5" x14ac:dyDescent="0.25">
      <c r="A34" s="92" t="s">
        <v>52</v>
      </c>
      <c r="B34" s="71">
        <v>510</v>
      </c>
      <c r="C34" s="71">
        <v>101</v>
      </c>
      <c r="D34" s="71">
        <v>76</v>
      </c>
      <c r="E34" s="72">
        <v>75.2</v>
      </c>
      <c r="F34" s="71">
        <v>12</v>
      </c>
      <c r="G34" s="71">
        <v>5</v>
      </c>
      <c r="H34" s="72">
        <v>1</v>
      </c>
      <c r="I34" s="71">
        <v>599</v>
      </c>
      <c r="J34" s="110" t="s">
        <v>175</v>
      </c>
      <c r="K34" s="42"/>
      <c r="L34" s="42"/>
    </row>
    <row r="35" spans="1:12" ht="47.25" x14ac:dyDescent="0.25">
      <c r="A35" s="92" t="s">
        <v>53</v>
      </c>
      <c r="B35" s="21">
        <v>6064</v>
      </c>
      <c r="C35" s="21">
        <v>935</v>
      </c>
      <c r="D35" s="21">
        <v>763</v>
      </c>
      <c r="E35" s="70">
        <v>81.599999999999994</v>
      </c>
      <c r="F35" s="21">
        <v>157</v>
      </c>
      <c r="G35" s="21">
        <v>54</v>
      </c>
      <c r="H35" s="70">
        <v>0.9</v>
      </c>
      <c r="I35" s="21">
        <v>6842</v>
      </c>
      <c r="J35" s="110" t="s">
        <v>164</v>
      </c>
      <c r="K35" s="42"/>
      <c r="L35" s="42"/>
    </row>
    <row r="36" spans="1:12" ht="15.75" x14ac:dyDescent="0.25">
      <c r="A36" s="92" t="s">
        <v>36</v>
      </c>
      <c r="B36" s="21">
        <v>2736</v>
      </c>
      <c r="C36" s="21">
        <v>222</v>
      </c>
      <c r="D36" s="21">
        <v>174</v>
      </c>
      <c r="E36" s="70">
        <v>78.400000000000006</v>
      </c>
      <c r="F36" s="21">
        <v>103</v>
      </c>
      <c r="G36" s="21">
        <v>44</v>
      </c>
      <c r="H36" s="70">
        <v>1.6</v>
      </c>
      <c r="I36" s="21">
        <v>2855</v>
      </c>
      <c r="J36" s="110" t="s">
        <v>176</v>
      </c>
      <c r="K36" s="42"/>
      <c r="L36" s="42"/>
    </row>
    <row r="37" spans="1:12" ht="15.75" x14ac:dyDescent="0.25">
      <c r="A37" s="98" t="s">
        <v>37</v>
      </c>
      <c r="B37" s="21">
        <v>1896</v>
      </c>
      <c r="C37" s="21">
        <v>156</v>
      </c>
      <c r="D37" s="21">
        <v>122</v>
      </c>
      <c r="E37" s="70">
        <v>78.2</v>
      </c>
      <c r="F37" s="21">
        <v>64</v>
      </c>
      <c r="G37" s="21">
        <v>35</v>
      </c>
      <c r="H37" s="70">
        <v>1.8</v>
      </c>
      <c r="I37" s="21">
        <v>1988</v>
      </c>
      <c r="J37" s="171" t="s">
        <v>380</v>
      </c>
      <c r="K37" s="42"/>
      <c r="L37" s="42"/>
    </row>
    <row r="38" spans="1:12" ht="15.75" x14ac:dyDescent="0.25">
      <c r="A38" s="92" t="s">
        <v>11</v>
      </c>
      <c r="B38" s="21">
        <v>3790</v>
      </c>
      <c r="C38" s="21">
        <v>749</v>
      </c>
      <c r="D38" s="21">
        <v>681</v>
      </c>
      <c r="E38" s="70">
        <v>90.9</v>
      </c>
      <c r="F38" s="21">
        <v>148</v>
      </c>
      <c r="G38" s="21">
        <v>59</v>
      </c>
      <c r="H38" s="70">
        <v>1.6</v>
      </c>
      <c r="I38" s="21">
        <v>4391</v>
      </c>
      <c r="J38" s="172" t="s">
        <v>194</v>
      </c>
      <c r="K38" s="42"/>
      <c r="L38" s="42"/>
    </row>
    <row r="39" spans="1:12" ht="47.25" x14ac:dyDescent="0.25">
      <c r="A39" s="92" t="s">
        <v>61</v>
      </c>
      <c r="B39" s="21">
        <v>1739</v>
      </c>
      <c r="C39" s="21">
        <v>136</v>
      </c>
      <c r="D39" s="21">
        <v>114</v>
      </c>
      <c r="E39" s="70">
        <v>83.8</v>
      </c>
      <c r="F39" s="21">
        <v>55</v>
      </c>
      <c r="G39" s="21">
        <v>23</v>
      </c>
      <c r="H39" s="70">
        <v>1.3</v>
      </c>
      <c r="I39" s="21">
        <v>1820</v>
      </c>
      <c r="J39" s="110" t="s">
        <v>218</v>
      </c>
      <c r="K39" s="42"/>
      <c r="L39" s="42"/>
    </row>
    <row r="40" spans="1:12" ht="19.5" customHeight="1" x14ac:dyDescent="0.25">
      <c r="A40" s="92" t="s">
        <v>38</v>
      </c>
      <c r="B40" s="68"/>
      <c r="C40" s="68"/>
      <c r="D40" s="68"/>
      <c r="E40" s="69"/>
      <c r="F40" s="68"/>
      <c r="G40" s="68"/>
      <c r="H40" s="69"/>
      <c r="I40" s="68"/>
      <c r="J40" s="110" t="s">
        <v>167</v>
      </c>
      <c r="K40" s="42"/>
      <c r="L40" s="42"/>
    </row>
    <row r="41" spans="1:12" ht="15.75" x14ac:dyDescent="0.25">
      <c r="A41" s="98" t="s">
        <v>39</v>
      </c>
      <c r="B41" s="21">
        <v>8582</v>
      </c>
      <c r="C41" s="21">
        <v>943</v>
      </c>
      <c r="D41" s="21">
        <v>761</v>
      </c>
      <c r="E41" s="70">
        <v>80.7</v>
      </c>
      <c r="F41" s="21">
        <v>432</v>
      </c>
      <c r="G41" s="21">
        <v>114</v>
      </c>
      <c r="H41" s="70">
        <v>1.3</v>
      </c>
      <c r="I41" s="21">
        <v>9093</v>
      </c>
      <c r="J41" s="111" t="s">
        <v>366</v>
      </c>
      <c r="K41" s="42"/>
      <c r="L41" s="42"/>
    </row>
    <row r="42" spans="1:12" ht="15.75" x14ac:dyDescent="0.25">
      <c r="A42" s="98" t="s">
        <v>40</v>
      </c>
      <c r="B42" s="21">
        <v>340</v>
      </c>
      <c r="C42" s="21">
        <v>43</v>
      </c>
      <c r="D42" s="21">
        <v>31</v>
      </c>
      <c r="E42" s="70">
        <v>72.099999999999994</v>
      </c>
      <c r="F42" s="21">
        <v>25</v>
      </c>
      <c r="G42" s="21">
        <v>11</v>
      </c>
      <c r="H42" s="70">
        <v>3.2</v>
      </c>
      <c r="I42" s="21">
        <v>358</v>
      </c>
      <c r="J42" s="111" t="s">
        <v>121</v>
      </c>
      <c r="K42" s="42"/>
      <c r="L42" s="42"/>
    </row>
    <row r="43" spans="1:12" ht="31.5" x14ac:dyDescent="0.25">
      <c r="A43" s="98" t="s">
        <v>86</v>
      </c>
      <c r="B43" s="21">
        <v>507</v>
      </c>
      <c r="C43" s="21">
        <v>36</v>
      </c>
      <c r="D43" s="21">
        <v>30</v>
      </c>
      <c r="E43" s="70">
        <v>83.3</v>
      </c>
      <c r="F43" s="21">
        <v>26</v>
      </c>
      <c r="G43" s="21">
        <v>17</v>
      </c>
      <c r="H43" s="70">
        <v>3.4</v>
      </c>
      <c r="I43" s="21">
        <v>517</v>
      </c>
      <c r="J43" s="111" t="s">
        <v>177</v>
      </c>
      <c r="K43" s="42"/>
      <c r="L43" s="42"/>
    </row>
    <row r="44" spans="1:12" ht="15.75" x14ac:dyDescent="0.25">
      <c r="A44" s="98" t="s">
        <v>41</v>
      </c>
      <c r="B44" s="21">
        <v>154</v>
      </c>
      <c r="C44" s="21">
        <v>19</v>
      </c>
      <c r="D44" s="21">
        <v>14</v>
      </c>
      <c r="E44" s="70">
        <v>73.7</v>
      </c>
      <c r="F44" s="21">
        <v>3</v>
      </c>
      <c r="G44" s="21">
        <v>3</v>
      </c>
      <c r="H44" s="70">
        <v>1.9</v>
      </c>
      <c r="I44" s="21">
        <v>170</v>
      </c>
      <c r="J44" s="173" t="s">
        <v>364</v>
      </c>
      <c r="K44" s="42"/>
      <c r="L44" s="42"/>
    </row>
    <row r="45" spans="1:12" ht="15.75" x14ac:dyDescent="0.25">
      <c r="A45" s="98" t="s">
        <v>42</v>
      </c>
      <c r="B45" s="21">
        <v>10</v>
      </c>
      <c r="C45" s="21" t="s">
        <v>225</v>
      </c>
      <c r="D45" s="21" t="s">
        <v>225</v>
      </c>
      <c r="E45" s="73" t="s">
        <v>225</v>
      </c>
      <c r="F45" s="21">
        <v>4</v>
      </c>
      <c r="G45" s="21">
        <v>3</v>
      </c>
      <c r="H45" s="70">
        <v>30</v>
      </c>
      <c r="I45" s="21">
        <v>6</v>
      </c>
      <c r="J45" s="111" t="s">
        <v>123</v>
      </c>
      <c r="K45" s="42"/>
      <c r="L45" s="42"/>
    </row>
    <row r="46" spans="1:12" ht="47.25" x14ac:dyDescent="0.25">
      <c r="A46" s="98" t="s">
        <v>62</v>
      </c>
      <c r="B46" s="21">
        <v>392</v>
      </c>
      <c r="C46" s="21">
        <v>24</v>
      </c>
      <c r="D46" s="21">
        <v>18</v>
      </c>
      <c r="E46" s="70">
        <v>75</v>
      </c>
      <c r="F46" s="21">
        <v>13</v>
      </c>
      <c r="G46" s="21">
        <v>7</v>
      </c>
      <c r="H46" s="70">
        <v>1.8</v>
      </c>
      <c r="I46" s="21">
        <v>403</v>
      </c>
      <c r="J46" s="111" t="s">
        <v>178</v>
      </c>
      <c r="K46" s="42"/>
      <c r="L46" s="42"/>
    </row>
    <row r="47" spans="1:12" ht="15.75" x14ac:dyDescent="0.25">
      <c r="A47" s="98" t="s">
        <v>43</v>
      </c>
      <c r="B47" s="21">
        <v>135</v>
      </c>
      <c r="C47" s="21">
        <v>3</v>
      </c>
      <c r="D47" s="21">
        <v>2</v>
      </c>
      <c r="E47" s="70">
        <v>66.7</v>
      </c>
      <c r="F47" s="21">
        <v>3</v>
      </c>
      <c r="G47" s="21">
        <v>2</v>
      </c>
      <c r="H47" s="70">
        <v>1.5</v>
      </c>
      <c r="I47" s="21">
        <v>135</v>
      </c>
      <c r="J47" s="173" t="s">
        <v>365</v>
      </c>
      <c r="K47" s="42"/>
      <c r="L47" s="42"/>
    </row>
    <row r="48" spans="1:12" ht="47.25" x14ac:dyDescent="0.25">
      <c r="A48" s="98" t="s">
        <v>54</v>
      </c>
      <c r="B48" s="21">
        <v>438</v>
      </c>
      <c r="C48" s="21">
        <v>8</v>
      </c>
      <c r="D48" s="21">
        <v>7</v>
      </c>
      <c r="E48" s="70">
        <v>87.5</v>
      </c>
      <c r="F48" s="21">
        <v>45</v>
      </c>
      <c r="G48" s="21">
        <v>27</v>
      </c>
      <c r="H48" s="70">
        <v>6.2</v>
      </c>
      <c r="I48" s="21">
        <v>401</v>
      </c>
      <c r="J48" s="171" t="s">
        <v>374</v>
      </c>
      <c r="K48" s="42"/>
      <c r="L48" s="42"/>
    </row>
    <row r="49" spans="1:12" ht="31.5" x14ac:dyDescent="0.25">
      <c r="A49" s="98" t="s">
        <v>55</v>
      </c>
      <c r="B49" s="21">
        <v>122</v>
      </c>
      <c r="C49" s="21">
        <v>12</v>
      </c>
      <c r="D49" s="21">
        <v>7</v>
      </c>
      <c r="E49" s="70">
        <v>58.3</v>
      </c>
      <c r="F49" s="21">
        <v>1</v>
      </c>
      <c r="G49" s="21">
        <v>1</v>
      </c>
      <c r="H49" s="70">
        <v>0.8</v>
      </c>
      <c r="I49" s="21">
        <v>133</v>
      </c>
      <c r="J49" s="111" t="s">
        <v>367</v>
      </c>
      <c r="K49" s="42"/>
      <c r="L49" s="42"/>
    </row>
    <row r="50" spans="1:12" ht="31.5" x14ac:dyDescent="0.25">
      <c r="A50" s="98" t="s">
        <v>44</v>
      </c>
      <c r="B50" s="21">
        <v>2</v>
      </c>
      <c r="C50" s="21">
        <v>15</v>
      </c>
      <c r="D50" s="21">
        <v>15</v>
      </c>
      <c r="E50" s="70">
        <v>100</v>
      </c>
      <c r="F50" s="21" t="s">
        <v>225</v>
      </c>
      <c r="G50" s="21" t="s">
        <v>225</v>
      </c>
      <c r="H50" s="73" t="s">
        <v>225</v>
      </c>
      <c r="I50" s="21">
        <v>17</v>
      </c>
      <c r="J50" s="111" t="s">
        <v>183</v>
      </c>
      <c r="K50" s="42"/>
      <c r="L50" s="42"/>
    </row>
    <row r="51" spans="1:12" ht="34.5" x14ac:dyDescent="0.25">
      <c r="A51" s="92" t="s">
        <v>287</v>
      </c>
      <c r="B51" s="21">
        <v>5608</v>
      </c>
      <c r="C51" s="21">
        <v>778</v>
      </c>
      <c r="D51" s="21">
        <v>644</v>
      </c>
      <c r="E51" s="70">
        <v>82.8</v>
      </c>
      <c r="F51" s="21">
        <v>104</v>
      </c>
      <c r="G51" s="21">
        <v>41</v>
      </c>
      <c r="H51" s="70">
        <v>0.7</v>
      </c>
      <c r="I51" s="21">
        <v>6282</v>
      </c>
      <c r="J51" s="172" t="s">
        <v>450</v>
      </c>
      <c r="K51" s="42"/>
      <c r="L51" s="42"/>
    </row>
    <row r="52" spans="1:12" ht="31.5" x14ac:dyDescent="0.25">
      <c r="A52" s="92" t="s">
        <v>12</v>
      </c>
      <c r="B52" s="21">
        <v>826</v>
      </c>
      <c r="C52" s="21">
        <v>73</v>
      </c>
      <c r="D52" s="21">
        <v>49</v>
      </c>
      <c r="E52" s="70">
        <v>67.099999999999994</v>
      </c>
      <c r="F52" s="21">
        <v>26</v>
      </c>
      <c r="G52" s="21">
        <v>17</v>
      </c>
      <c r="H52" s="70">
        <v>2.1</v>
      </c>
      <c r="I52" s="21">
        <v>873</v>
      </c>
      <c r="J52" s="172" t="s">
        <v>195</v>
      </c>
      <c r="K52" s="42"/>
      <c r="L52" s="42"/>
    </row>
    <row r="53" spans="1:12" ht="31.5" x14ac:dyDescent="0.25">
      <c r="A53" s="92" t="s">
        <v>45</v>
      </c>
      <c r="B53" s="21">
        <v>242</v>
      </c>
      <c r="C53" s="21">
        <v>32</v>
      </c>
      <c r="D53" s="21">
        <v>21</v>
      </c>
      <c r="E53" s="70">
        <v>65.599999999999994</v>
      </c>
      <c r="F53" s="21">
        <v>6</v>
      </c>
      <c r="G53" s="21">
        <v>4</v>
      </c>
      <c r="H53" s="70">
        <v>1.7</v>
      </c>
      <c r="I53" s="21">
        <v>268</v>
      </c>
      <c r="J53" s="110" t="s">
        <v>168</v>
      </c>
      <c r="K53" s="42"/>
      <c r="L53" s="42"/>
    </row>
    <row r="54" spans="1:12" ht="15.75" x14ac:dyDescent="0.25">
      <c r="A54" s="92" t="s">
        <v>46</v>
      </c>
      <c r="B54" s="21">
        <v>52</v>
      </c>
      <c r="C54" s="21">
        <v>4</v>
      </c>
      <c r="D54" s="21">
        <v>3</v>
      </c>
      <c r="E54" s="70">
        <v>75</v>
      </c>
      <c r="F54" s="21">
        <v>2</v>
      </c>
      <c r="G54" s="21">
        <v>1</v>
      </c>
      <c r="H54" s="70">
        <v>1.9</v>
      </c>
      <c r="I54" s="21">
        <v>54</v>
      </c>
      <c r="J54" s="172" t="s">
        <v>192</v>
      </c>
      <c r="K54" s="42"/>
      <c r="L54" s="42"/>
    </row>
    <row r="55" spans="1:12" ht="15.75" x14ac:dyDescent="0.25">
      <c r="A55" s="92" t="s">
        <v>47</v>
      </c>
      <c r="B55" s="21">
        <v>61</v>
      </c>
      <c r="C55" s="21">
        <v>6</v>
      </c>
      <c r="D55" s="21">
        <v>5</v>
      </c>
      <c r="E55" s="70">
        <v>83.3</v>
      </c>
      <c r="F55" s="21">
        <v>21</v>
      </c>
      <c r="G55" s="21">
        <v>2</v>
      </c>
      <c r="H55" s="70">
        <v>3.3</v>
      </c>
      <c r="I55" s="21">
        <v>46</v>
      </c>
      <c r="J55" s="172" t="s">
        <v>193</v>
      </c>
      <c r="K55" s="42"/>
      <c r="L55" s="42"/>
    </row>
    <row r="56" spans="1:12" ht="47.25" x14ac:dyDescent="0.25">
      <c r="A56" s="92" t="s">
        <v>48</v>
      </c>
      <c r="B56" s="21">
        <v>492</v>
      </c>
      <c r="C56" s="21">
        <v>58</v>
      </c>
      <c r="D56" s="21">
        <v>54</v>
      </c>
      <c r="E56" s="70">
        <v>93.1</v>
      </c>
      <c r="F56" s="21">
        <v>24</v>
      </c>
      <c r="G56" s="21">
        <v>18</v>
      </c>
      <c r="H56" s="70">
        <v>3.7</v>
      </c>
      <c r="I56" s="21">
        <v>526</v>
      </c>
      <c r="J56" s="110" t="s">
        <v>169</v>
      </c>
      <c r="K56" s="42"/>
      <c r="L56" s="42"/>
    </row>
    <row r="57" spans="1:12" ht="15.75" x14ac:dyDescent="0.25">
      <c r="A57" s="92" t="s">
        <v>13</v>
      </c>
      <c r="B57" s="68"/>
      <c r="C57" s="68"/>
      <c r="D57" s="68"/>
      <c r="E57" s="69"/>
      <c r="F57" s="68"/>
      <c r="G57" s="68"/>
      <c r="H57" s="69"/>
      <c r="I57" s="68"/>
      <c r="J57" s="110" t="s">
        <v>219</v>
      </c>
      <c r="K57" s="42"/>
      <c r="L57" s="42"/>
    </row>
    <row r="58" spans="1:12" ht="31.5" x14ac:dyDescent="0.25">
      <c r="A58" s="98" t="s">
        <v>14</v>
      </c>
      <c r="B58" s="21">
        <v>177</v>
      </c>
      <c r="C58" s="21">
        <v>23</v>
      </c>
      <c r="D58" s="21">
        <v>22</v>
      </c>
      <c r="E58" s="70">
        <v>95.7</v>
      </c>
      <c r="F58" s="21">
        <v>14</v>
      </c>
      <c r="G58" s="21">
        <v>11</v>
      </c>
      <c r="H58" s="70">
        <v>6.2</v>
      </c>
      <c r="I58" s="21">
        <v>186</v>
      </c>
      <c r="J58" s="111" t="s">
        <v>179</v>
      </c>
      <c r="K58" s="42"/>
      <c r="L58" s="42"/>
    </row>
    <row r="59" spans="1:12" ht="15.75" x14ac:dyDescent="0.25">
      <c r="A59" s="98" t="s">
        <v>15</v>
      </c>
      <c r="B59" s="21">
        <v>320</v>
      </c>
      <c r="C59" s="21">
        <v>30</v>
      </c>
      <c r="D59" s="21">
        <v>28</v>
      </c>
      <c r="E59" s="70">
        <v>93.3</v>
      </c>
      <c r="F59" s="21">
        <v>2</v>
      </c>
      <c r="G59" s="21">
        <v>2</v>
      </c>
      <c r="H59" s="70">
        <v>0.6</v>
      </c>
      <c r="I59" s="21">
        <v>348</v>
      </c>
      <c r="J59" s="111" t="s">
        <v>180</v>
      </c>
      <c r="K59" s="42"/>
      <c r="L59" s="42"/>
    </row>
    <row r="60" spans="1:12" ht="31.5" x14ac:dyDescent="0.25">
      <c r="A60" s="93" t="s">
        <v>16</v>
      </c>
      <c r="B60" s="117">
        <v>911</v>
      </c>
      <c r="C60" s="117">
        <v>52</v>
      </c>
      <c r="D60" s="117">
        <v>49</v>
      </c>
      <c r="E60" s="118">
        <v>94.2</v>
      </c>
      <c r="F60" s="117">
        <v>42</v>
      </c>
      <c r="G60" s="117">
        <v>31</v>
      </c>
      <c r="H60" s="118">
        <v>3.4</v>
      </c>
      <c r="I60" s="117">
        <v>921</v>
      </c>
      <c r="J60" s="112" t="s">
        <v>124</v>
      </c>
      <c r="K60" s="42"/>
      <c r="L60" s="42"/>
    </row>
    <row r="61" spans="1:12" ht="60.75" customHeight="1" x14ac:dyDescent="0.25">
      <c r="A61" s="187" t="s">
        <v>280</v>
      </c>
      <c r="B61" s="187"/>
      <c r="C61" s="187"/>
      <c r="D61" s="187"/>
      <c r="E61" s="187"/>
      <c r="F61" s="187"/>
      <c r="G61" s="187"/>
      <c r="H61" s="187"/>
    </row>
    <row r="62" spans="1:12" ht="37.5" customHeight="1" x14ac:dyDescent="0.25">
      <c r="A62" s="194" t="s">
        <v>377</v>
      </c>
      <c r="B62" s="195"/>
      <c r="C62" s="195"/>
      <c r="D62" s="195"/>
      <c r="E62" s="195"/>
      <c r="F62" s="195"/>
    </row>
  </sheetData>
  <mergeCells count="10">
    <mergeCell ref="A62:F62"/>
    <mergeCell ref="A61:H61"/>
    <mergeCell ref="A1:J1"/>
    <mergeCell ref="J3:J4"/>
    <mergeCell ref="B3:B4"/>
    <mergeCell ref="A2:J2"/>
    <mergeCell ref="A3:A4"/>
    <mergeCell ref="C3:E3"/>
    <mergeCell ref="F3:H3"/>
    <mergeCell ref="I3:I4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618</vt:i4>
      </vt:variant>
    </vt:vector>
  </HeadingPairs>
  <TitlesOfParts>
    <vt:vector size="646" baseType="lpstr">
      <vt:lpstr>Зміст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'2'!_Toc293681148</vt:lpstr>
      <vt:lpstr>'2'!_Toc293681149</vt:lpstr>
      <vt:lpstr>'2'!_Toc293681150</vt:lpstr>
      <vt:lpstr>'2'!_Toc293681158</vt:lpstr>
      <vt:lpstr>'2'!_Toc293681159</vt:lpstr>
      <vt:lpstr>'2'!_Toc293681167</vt:lpstr>
      <vt:lpstr>'2'!_Toc293681175</vt:lpstr>
      <vt:lpstr>'2'!_Toc293681183</vt:lpstr>
      <vt:lpstr>'2'!_Toc293681191</vt:lpstr>
      <vt:lpstr>'2'!_Toc293681192</vt:lpstr>
      <vt:lpstr>'2'!_Toc293681200</vt:lpstr>
      <vt:lpstr>'2'!_Toc293681208</vt:lpstr>
      <vt:lpstr>'2'!_Toc293681216</vt:lpstr>
      <vt:lpstr>'2'!_Toc293681224</vt:lpstr>
      <vt:lpstr>'2'!_Toc293681232</vt:lpstr>
      <vt:lpstr>'2'!_Toc293681240</vt:lpstr>
      <vt:lpstr>'2'!_Toc293681248</vt:lpstr>
      <vt:lpstr>'2'!_Toc293681256</vt:lpstr>
      <vt:lpstr>'2'!_Toc293681264</vt:lpstr>
      <vt:lpstr>'2'!_Toc293681272</vt:lpstr>
      <vt:lpstr>'2'!_Toc293681280</vt:lpstr>
      <vt:lpstr>'2'!_Toc293681288</vt:lpstr>
      <vt:lpstr>'2'!_Toc293681289</vt:lpstr>
      <vt:lpstr>'2'!_Toc293681297</vt:lpstr>
      <vt:lpstr>'2'!_Toc293681305</vt:lpstr>
      <vt:lpstr>'2'!_Toc293681313</vt:lpstr>
      <vt:lpstr>'2'!_Toc293681321</vt:lpstr>
      <vt:lpstr>'2'!_Toc293681322</vt:lpstr>
      <vt:lpstr>'2'!_Toc293681330</vt:lpstr>
      <vt:lpstr>'2'!_Toc293681338</vt:lpstr>
      <vt:lpstr>'2'!_Toc293681346</vt:lpstr>
      <vt:lpstr>'2'!_Toc293681354</vt:lpstr>
      <vt:lpstr>'2'!_Toc293681362</vt:lpstr>
      <vt:lpstr>'2'!_Toc293681370</vt:lpstr>
      <vt:lpstr>'2'!_Toc293681378</vt:lpstr>
      <vt:lpstr>'2'!_Toc293681386</vt:lpstr>
      <vt:lpstr>'2'!_Toc293681394</vt:lpstr>
      <vt:lpstr>'2'!_Toc293681402</vt:lpstr>
      <vt:lpstr>'2'!_Toc293681403</vt:lpstr>
      <vt:lpstr>'2'!_Toc293681411</vt:lpstr>
      <vt:lpstr>'2'!_Toc293681419</vt:lpstr>
      <vt:lpstr>'2'!_Toc293681427</vt:lpstr>
      <vt:lpstr>'2'!_Toc293681435</vt:lpstr>
      <vt:lpstr>'2'!_Toc293681443</vt:lpstr>
      <vt:lpstr>'2'!_Toc293681451</vt:lpstr>
      <vt:lpstr>'2'!_Toc293681459</vt:lpstr>
      <vt:lpstr>'2'!_Toc293681467</vt:lpstr>
      <vt:lpstr>'2'!_Toc293681475</vt:lpstr>
      <vt:lpstr>'2'!_Toc293681483</vt:lpstr>
      <vt:lpstr>'2'!_Toc293681491</vt:lpstr>
      <vt:lpstr>'2'!_Toc293681499</vt:lpstr>
      <vt:lpstr>'2'!_Toc293681507</vt:lpstr>
      <vt:lpstr>'2'!_Toc293681515</vt:lpstr>
      <vt:lpstr>'2'!_Toc293681523</vt:lpstr>
      <vt:lpstr>'2'!_Toc293681531</vt:lpstr>
      <vt:lpstr>'2'!_Toc293681532</vt:lpstr>
      <vt:lpstr>'2'!_Toc293681540</vt:lpstr>
      <vt:lpstr>'2'!_Toc293681548</vt:lpstr>
      <vt:lpstr>'6'!_Toc293681754</vt:lpstr>
      <vt:lpstr>'6'!_Toc293681755</vt:lpstr>
      <vt:lpstr>'7'!_Toc293681757</vt:lpstr>
      <vt:lpstr>'7'!_Toc293681758</vt:lpstr>
      <vt:lpstr>'7'!_Toc293681759</vt:lpstr>
      <vt:lpstr>'7'!_Toc293681760</vt:lpstr>
      <vt:lpstr>'7'!_Toc293681761</vt:lpstr>
      <vt:lpstr>'7'!_Toc293681762</vt:lpstr>
      <vt:lpstr>'7'!_Toc293681763</vt:lpstr>
      <vt:lpstr>'7'!_Toc293681764</vt:lpstr>
      <vt:lpstr>'7'!_Toc293681765</vt:lpstr>
      <vt:lpstr>'7'!_Toc293681766</vt:lpstr>
      <vt:lpstr>'7'!_Toc293681767</vt:lpstr>
      <vt:lpstr>'7'!_Toc293681768</vt:lpstr>
      <vt:lpstr>'7'!_Toc293681769</vt:lpstr>
      <vt:lpstr>'7'!_Toc293681770</vt:lpstr>
      <vt:lpstr>'7'!_Toc293681771</vt:lpstr>
      <vt:lpstr>'7'!_Toc293681772</vt:lpstr>
      <vt:lpstr>'7'!_Toc293681773</vt:lpstr>
      <vt:lpstr>'7'!_Toc293681774</vt:lpstr>
      <vt:lpstr>'7'!_Toc293681775</vt:lpstr>
      <vt:lpstr>'7'!_Toc293681776</vt:lpstr>
      <vt:lpstr>'7'!_Toc293681777</vt:lpstr>
      <vt:lpstr>'7'!_Toc293681778</vt:lpstr>
      <vt:lpstr>'7'!_Toc293681779</vt:lpstr>
      <vt:lpstr>'7'!_Toc293681780</vt:lpstr>
      <vt:lpstr>'7'!_Toc293681781</vt:lpstr>
      <vt:lpstr>'7'!_Toc293681782</vt:lpstr>
      <vt:lpstr>'7'!_Toc293681783</vt:lpstr>
      <vt:lpstr>'7'!_Toc293681784</vt:lpstr>
      <vt:lpstr>'7'!_Toc293681786</vt:lpstr>
      <vt:lpstr>'7'!_Toc293681787</vt:lpstr>
      <vt:lpstr>'7'!_Toc293681788</vt:lpstr>
      <vt:lpstr>'7'!_Toc293681789</vt:lpstr>
      <vt:lpstr>'7'!_Toc293681790</vt:lpstr>
      <vt:lpstr>'7'!_Toc293681791</vt:lpstr>
      <vt:lpstr>'7'!_Toc293681792</vt:lpstr>
      <vt:lpstr>'7'!_Toc293681793</vt:lpstr>
      <vt:lpstr>'7'!_Toc293681794</vt:lpstr>
      <vt:lpstr>'7'!_Toc293681796</vt:lpstr>
      <vt:lpstr>'7'!_Toc293681798</vt:lpstr>
      <vt:lpstr>'7'!_Toc293681799</vt:lpstr>
      <vt:lpstr>'7'!_Toc293681800</vt:lpstr>
      <vt:lpstr>'7'!_Toc293681801</vt:lpstr>
      <vt:lpstr>'7'!_Toc293681802</vt:lpstr>
      <vt:lpstr>'7'!_Toc293681803</vt:lpstr>
      <vt:lpstr>'7'!_Toc293681804</vt:lpstr>
      <vt:lpstr>'7'!_Toc293681805</vt:lpstr>
      <vt:lpstr>'7'!_Toc293681806</vt:lpstr>
      <vt:lpstr>'7'!_Toc293681807</vt:lpstr>
      <vt:lpstr>'7'!_Toc293681808</vt:lpstr>
      <vt:lpstr>'7'!_Toc293681809</vt:lpstr>
      <vt:lpstr>'7'!_Toc293681810</vt:lpstr>
      <vt:lpstr>'7'!_Toc293681811</vt:lpstr>
      <vt:lpstr>'7'!_Toc293681812</vt:lpstr>
      <vt:lpstr>'7'!_Toc293681813</vt:lpstr>
      <vt:lpstr>'7'!_Toc293681814</vt:lpstr>
      <vt:lpstr>'8'!_Toc293681985</vt:lpstr>
      <vt:lpstr>'8'!_Toc293681986</vt:lpstr>
      <vt:lpstr>'8'!_Toc293681987</vt:lpstr>
      <vt:lpstr>'8'!_Toc293681988</vt:lpstr>
      <vt:lpstr>'8'!_Toc293681989</vt:lpstr>
      <vt:lpstr>'8'!_Toc293681990</vt:lpstr>
      <vt:lpstr>'8'!_Toc293681991</vt:lpstr>
      <vt:lpstr>'8'!_Toc293681992</vt:lpstr>
      <vt:lpstr>'8'!_Toc293681993</vt:lpstr>
      <vt:lpstr>'8'!_Toc293681994</vt:lpstr>
      <vt:lpstr>'8'!_Toc293681995</vt:lpstr>
      <vt:lpstr>'8'!_Toc293681996</vt:lpstr>
      <vt:lpstr>'8'!_Toc293681997</vt:lpstr>
      <vt:lpstr>'8'!_Toc293681998</vt:lpstr>
      <vt:lpstr>'8'!_Toc293681999</vt:lpstr>
      <vt:lpstr>'8'!_Toc293682000</vt:lpstr>
      <vt:lpstr>'8'!_Toc293682001</vt:lpstr>
      <vt:lpstr>'8'!_Toc293682002</vt:lpstr>
      <vt:lpstr>'8'!_Toc293682003</vt:lpstr>
      <vt:lpstr>'8'!_Toc293682004</vt:lpstr>
      <vt:lpstr>'8'!_Toc293682005</vt:lpstr>
      <vt:lpstr>'8'!_Toc293682006</vt:lpstr>
      <vt:lpstr>'8'!_Toc293682007</vt:lpstr>
      <vt:lpstr>'8'!_Toc293682008</vt:lpstr>
      <vt:lpstr>'8'!_Toc293682009</vt:lpstr>
      <vt:lpstr>'8'!_Toc293682010</vt:lpstr>
      <vt:lpstr>'8'!_Toc293682011</vt:lpstr>
      <vt:lpstr>'8'!_Toc293682012</vt:lpstr>
      <vt:lpstr>'8'!_Toc293682013</vt:lpstr>
      <vt:lpstr>'8'!_Toc293682014</vt:lpstr>
      <vt:lpstr>'8'!_Toc293682015</vt:lpstr>
      <vt:lpstr>'8'!_Toc293682016</vt:lpstr>
      <vt:lpstr>'8'!_Toc293682017</vt:lpstr>
      <vt:lpstr>'8'!_Toc293682018</vt:lpstr>
      <vt:lpstr>'8'!_Toc293682019</vt:lpstr>
      <vt:lpstr>'8'!_Toc293682020</vt:lpstr>
      <vt:lpstr>'8'!_Toc293682021</vt:lpstr>
      <vt:lpstr>'8'!_Toc293682022</vt:lpstr>
      <vt:lpstr>'8'!_Toc293682023</vt:lpstr>
      <vt:lpstr>'8'!_Toc293682024</vt:lpstr>
      <vt:lpstr>'8'!_Toc293682025</vt:lpstr>
      <vt:lpstr>'8'!_Toc293682026</vt:lpstr>
      <vt:lpstr>'8'!_Toc293682027</vt:lpstr>
      <vt:lpstr>'8'!_Toc293682028</vt:lpstr>
      <vt:lpstr>'8'!_Toc293682029</vt:lpstr>
      <vt:lpstr>'8'!_Toc293682030</vt:lpstr>
      <vt:lpstr>'8'!_Toc293682031</vt:lpstr>
      <vt:lpstr>'8'!_Toc293682032</vt:lpstr>
      <vt:lpstr>'8'!_Toc293682033</vt:lpstr>
      <vt:lpstr>'8'!_Toc293682034</vt:lpstr>
      <vt:lpstr>'8'!_Toc293682035</vt:lpstr>
      <vt:lpstr>'8'!_Toc293682036</vt:lpstr>
      <vt:lpstr>'8'!_Toc293682037</vt:lpstr>
      <vt:lpstr>'8'!_Toc293682038</vt:lpstr>
      <vt:lpstr>'8'!_Toc293682039</vt:lpstr>
      <vt:lpstr>'8'!_Toc293682040</vt:lpstr>
      <vt:lpstr>'8'!_Toc293682041</vt:lpstr>
      <vt:lpstr>'9'!_Toc293682156</vt:lpstr>
      <vt:lpstr>'9'!_Toc293682157</vt:lpstr>
      <vt:lpstr>'9'!_Toc293682158</vt:lpstr>
      <vt:lpstr>'9'!_Toc293682159</vt:lpstr>
      <vt:lpstr>'9'!_Toc293682160</vt:lpstr>
      <vt:lpstr>'9'!_Toc293682161</vt:lpstr>
      <vt:lpstr>'9'!_Toc293682162</vt:lpstr>
      <vt:lpstr>'9'!_Toc293682163</vt:lpstr>
      <vt:lpstr>'9'!_Toc293682164</vt:lpstr>
      <vt:lpstr>'9'!_Toc293682165</vt:lpstr>
      <vt:lpstr>'9'!_Toc293682166</vt:lpstr>
      <vt:lpstr>'9'!_Toc293682167</vt:lpstr>
      <vt:lpstr>'9'!_Toc293682168</vt:lpstr>
      <vt:lpstr>'9'!_Toc293682169</vt:lpstr>
      <vt:lpstr>'9'!_Toc293682170</vt:lpstr>
      <vt:lpstr>'9'!_Toc293682171</vt:lpstr>
      <vt:lpstr>'9'!_Toc293682172</vt:lpstr>
      <vt:lpstr>'9'!_Toc293682173</vt:lpstr>
      <vt:lpstr>'9'!_Toc293682174</vt:lpstr>
      <vt:lpstr>'9'!_Toc293682175</vt:lpstr>
      <vt:lpstr>'9'!_Toc293682176</vt:lpstr>
      <vt:lpstr>'9'!_Toc293682177</vt:lpstr>
      <vt:lpstr>'9'!_Toc293682178</vt:lpstr>
      <vt:lpstr>'9'!_Toc293682179</vt:lpstr>
      <vt:lpstr>'9'!_Toc293682180</vt:lpstr>
      <vt:lpstr>'10'!_Toc293682183</vt:lpstr>
      <vt:lpstr>'10'!_Toc293682184</vt:lpstr>
      <vt:lpstr>'10'!_Toc293682185</vt:lpstr>
      <vt:lpstr>'10'!_Toc293682186</vt:lpstr>
      <vt:lpstr>'10'!_Toc293682187</vt:lpstr>
      <vt:lpstr>'10'!_Toc293682188</vt:lpstr>
      <vt:lpstr>'10'!_Toc293682189</vt:lpstr>
      <vt:lpstr>'10'!_Toc293682190</vt:lpstr>
      <vt:lpstr>'10'!_Toc293682191</vt:lpstr>
      <vt:lpstr>'10'!_Toc293682192</vt:lpstr>
      <vt:lpstr>'10'!_Toc293682193</vt:lpstr>
      <vt:lpstr>'10'!_Toc293682194</vt:lpstr>
      <vt:lpstr>'10'!_Toc293682195</vt:lpstr>
      <vt:lpstr>'10'!_Toc293682196</vt:lpstr>
      <vt:lpstr>'10'!_Toc293682197</vt:lpstr>
      <vt:lpstr>'10'!_Toc293682198</vt:lpstr>
      <vt:lpstr>'10'!_Toc293682199</vt:lpstr>
      <vt:lpstr>'10'!_Toc293682200</vt:lpstr>
      <vt:lpstr>'10'!_Toc293682201</vt:lpstr>
      <vt:lpstr>'10'!_Toc293682202</vt:lpstr>
      <vt:lpstr>'10'!_Toc293682203</vt:lpstr>
      <vt:lpstr>'10'!_Toc293682204</vt:lpstr>
      <vt:lpstr>'10'!_Toc293682205</vt:lpstr>
      <vt:lpstr>'10'!_Toc293682206</vt:lpstr>
      <vt:lpstr>'10'!_Toc293682207</vt:lpstr>
      <vt:lpstr>'11'!_Toc293682210</vt:lpstr>
      <vt:lpstr>'11'!_Toc293682211</vt:lpstr>
      <vt:lpstr>'11'!_Toc293682212</vt:lpstr>
      <vt:lpstr>'11'!_Toc293682213</vt:lpstr>
      <vt:lpstr>'11'!_Toc293682214</vt:lpstr>
      <vt:lpstr>'11'!_Toc293682215</vt:lpstr>
      <vt:lpstr>'11'!_Toc293682216</vt:lpstr>
      <vt:lpstr>'11'!_Toc293682217</vt:lpstr>
      <vt:lpstr>'11'!_Toc293682218</vt:lpstr>
      <vt:lpstr>'11'!_Toc293682219</vt:lpstr>
      <vt:lpstr>'11'!_Toc293682220</vt:lpstr>
      <vt:lpstr>'11'!_Toc293682221</vt:lpstr>
      <vt:lpstr>'11'!_Toc293682222</vt:lpstr>
      <vt:lpstr>'11'!_Toc293682223</vt:lpstr>
      <vt:lpstr>'11'!_Toc293682224</vt:lpstr>
      <vt:lpstr>'11'!_Toc293682225</vt:lpstr>
      <vt:lpstr>'11'!_Toc293682226</vt:lpstr>
      <vt:lpstr>'11'!_Toc293682227</vt:lpstr>
      <vt:lpstr>'11'!_Toc293682228</vt:lpstr>
      <vt:lpstr>'11'!_Toc293682229</vt:lpstr>
      <vt:lpstr>'11'!_Toc293682230</vt:lpstr>
      <vt:lpstr>'11'!_Toc293682231</vt:lpstr>
      <vt:lpstr>'11'!_Toc293682232</vt:lpstr>
      <vt:lpstr>'11'!_Toc293682233</vt:lpstr>
      <vt:lpstr>'11'!_Toc293682234</vt:lpstr>
      <vt:lpstr>'12'!_Toc293682237</vt:lpstr>
      <vt:lpstr>'12'!_Toc293682238</vt:lpstr>
      <vt:lpstr>'12'!_Toc293682239</vt:lpstr>
      <vt:lpstr>'12'!_Toc293682240</vt:lpstr>
      <vt:lpstr>'12'!_Toc293682241</vt:lpstr>
      <vt:lpstr>'12'!_Toc293682242</vt:lpstr>
      <vt:lpstr>'12'!_Toc293682243</vt:lpstr>
      <vt:lpstr>'12'!_Toc293682244</vt:lpstr>
      <vt:lpstr>'12'!_Toc293682245</vt:lpstr>
      <vt:lpstr>'12'!_Toc293682246</vt:lpstr>
      <vt:lpstr>'12'!_Toc293682247</vt:lpstr>
      <vt:lpstr>'12'!_Toc293682248</vt:lpstr>
      <vt:lpstr>'12'!_Toc293682249</vt:lpstr>
      <vt:lpstr>'12'!_Toc293682250</vt:lpstr>
      <vt:lpstr>'12'!_Toc293682251</vt:lpstr>
      <vt:lpstr>'12'!_Toc293682252</vt:lpstr>
      <vt:lpstr>'12'!_Toc293682253</vt:lpstr>
      <vt:lpstr>'12'!_Toc293682254</vt:lpstr>
      <vt:lpstr>'12'!_Toc293682255</vt:lpstr>
      <vt:lpstr>'12'!_Toc293682256</vt:lpstr>
      <vt:lpstr>'12'!_Toc293682257</vt:lpstr>
      <vt:lpstr>'12'!_Toc293682258</vt:lpstr>
      <vt:lpstr>'12'!_Toc293682259</vt:lpstr>
      <vt:lpstr>'12'!_Toc293682260</vt:lpstr>
      <vt:lpstr>'12'!_Toc293682261</vt:lpstr>
      <vt:lpstr>'13'!_Toc293682264</vt:lpstr>
      <vt:lpstr>'13'!_Toc293682265</vt:lpstr>
      <vt:lpstr>'13'!_Toc293682266</vt:lpstr>
      <vt:lpstr>'13'!_Toc293682267</vt:lpstr>
      <vt:lpstr>'13'!_Toc293682268</vt:lpstr>
      <vt:lpstr>'13'!_Toc293682269</vt:lpstr>
      <vt:lpstr>'13'!_Toc293682270</vt:lpstr>
      <vt:lpstr>'13'!_Toc293682271</vt:lpstr>
      <vt:lpstr>'13'!_Toc293682272</vt:lpstr>
      <vt:lpstr>'13'!_Toc293682273</vt:lpstr>
      <vt:lpstr>'13'!_Toc293682274</vt:lpstr>
      <vt:lpstr>'13'!_Toc293682275</vt:lpstr>
      <vt:lpstr>'13'!_Toc293682276</vt:lpstr>
      <vt:lpstr>'13'!_Toc293682277</vt:lpstr>
      <vt:lpstr>'13'!_Toc293682278</vt:lpstr>
      <vt:lpstr>'13'!_Toc293682279</vt:lpstr>
      <vt:lpstr>'13'!_Toc293682280</vt:lpstr>
      <vt:lpstr>'13'!_Toc293682281</vt:lpstr>
      <vt:lpstr>'13'!_Toc293682282</vt:lpstr>
      <vt:lpstr>'13'!_Toc293682283</vt:lpstr>
      <vt:lpstr>'13'!_Toc293682284</vt:lpstr>
      <vt:lpstr>'13'!_Toc293682285</vt:lpstr>
      <vt:lpstr>'13'!_Toc293682286</vt:lpstr>
      <vt:lpstr>'13'!_Toc293682287</vt:lpstr>
      <vt:lpstr>'13'!_Toc293682288</vt:lpstr>
      <vt:lpstr>'14'!_Toc293682293</vt:lpstr>
      <vt:lpstr>'14'!_Toc293682294</vt:lpstr>
      <vt:lpstr>'14'!_Toc293682295</vt:lpstr>
      <vt:lpstr>'14'!_Toc293682296</vt:lpstr>
      <vt:lpstr>'14'!_Toc293682297</vt:lpstr>
      <vt:lpstr>'14'!_Toc293682298</vt:lpstr>
      <vt:lpstr>'14'!_Toc293682299</vt:lpstr>
      <vt:lpstr>'14'!_Toc293682300</vt:lpstr>
      <vt:lpstr>'14'!_Toc293682301</vt:lpstr>
      <vt:lpstr>'14'!_Toc293682302</vt:lpstr>
      <vt:lpstr>'14'!_Toc293682303</vt:lpstr>
      <vt:lpstr>'14'!_Toc293682304</vt:lpstr>
      <vt:lpstr>'14'!_Toc293682305</vt:lpstr>
      <vt:lpstr>'14'!_Toc293682306</vt:lpstr>
      <vt:lpstr>'14'!_Toc293682307</vt:lpstr>
      <vt:lpstr>'14'!_Toc293682308</vt:lpstr>
      <vt:lpstr>'14'!_Toc293682309</vt:lpstr>
      <vt:lpstr>'14'!_Toc293682310</vt:lpstr>
      <vt:lpstr>'14'!_Toc293682311</vt:lpstr>
      <vt:lpstr>'14'!_Toc293682312</vt:lpstr>
      <vt:lpstr>'14'!_Toc293682313</vt:lpstr>
      <vt:lpstr>'14'!_Toc293682314</vt:lpstr>
      <vt:lpstr>'14'!_Toc293682315</vt:lpstr>
      <vt:lpstr>'14'!_Toc293682316</vt:lpstr>
      <vt:lpstr>'14'!_Toc293682317</vt:lpstr>
      <vt:lpstr>'15'!_Toc293682319</vt:lpstr>
      <vt:lpstr>'15'!_Toc293682320</vt:lpstr>
      <vt:lpstr>'15'!_Toc293682321</vt:lpstr>
      <vt:lpstr>'15'!_Toc293682322</vt:lpstr>
      <vt:lpstr>'15'!_Toc293682324</vt:lpstr>
      <vt:lpstr>'15'!_Toc293682325</vt:lpstr>
      <vt:lpstr>'15'!_Toc293682326</vt:lpstr>
      <vt:lpstr>'15'!_Toc293682327</vt:lpstr>
      <vt:lpstr>'15'!_Toc293682328</vt:lpstr>
      <vt:lpstr>'15'!_Toc293682329</vt:lpstr>
      <vt:lpstr>'15'!_Toc293682330</vt:lpstr>
      <vt:lpstr>'15'!_Toc293682331</vt:lpstr>
      <vt:lpstr>'15'!_Toc293682332</vt:lpstr>
      <vt:lpstr>'15'!_Toc293682333</vt:lpstr>
      <vt:lpstr>'15'!_Toc293682334</vt:lpstr>
      <vt:lpstr>'15'!_Toc293682335</vt:lpstr>
      <vt:lpstr>'15'!_Toc293682336</vt:lpstr>
      <vt:lpstr>'15'!_Toc293682337</vt:lpstr>
      <vt:lpstr>'15'!_Toc293682338</vt:lpstr>
      <vt:lpstr>'15'!_Toc293682339</vt:lpstr>
      <vt:lpstr>'15'!_Toc293682340</vt:lpstr>
      <vt:lpstr>'15'!_Toc293682341</vt:lpstr>
      <vt:lpstr>'15'!_Toc293682342</vt:lpstr>
      <vt:lpstr>'15'!_Toc293682343</vt:lpstr>
      <vt:lpstr>'15'!_Toc293682344</vt:lpstr>
      <vt:lpstr>'15'!_Toc293682345</vt:lpstr>
      <vt:lpstr>'15'!_Toc293682346</vt:lpstr>
      <vt:lpstr>'15'!_Toc293682347</vt:lpstr>
      <vt:lpstr>'15'!_Toc293682348</vt:lpstr>
      <vt:lpstr>'16'!_Toc293682354</vt:lpstr>
      <vt:lpstr>'16'!_Toc293682355</vt:lpstr>
      <vt:lpstr>'16'!_Toc293682356</vt:lpstr>
      <vt:lpstr>'16'!_Toc293682357</vt:lpstr>
      <vt:lpstr>'16'!_Toc293682358</vt:lpstr>
      <vt:lpstr>'16'!_Toc293682359</vt:lpstr>
      <vt:lpstr>'16'!_Toc293682360</vt:lpstr>
      <vt:lpstr>'16'!_Toc293682361</vt:lpstr>
      <vt:lpstr>'16'!_Toc293682362</vt:lpstr>
      <vt:lpstr>'16'!_Toc293682363</vt:lpstr>
      <vt:lpstr>'16'!_Toc293682364</vt:lpstr>
      <vt:lpstr>'16'!_Toc293682365</vt:lpstr>
      <vt:lpstr>'16'!_Toc293682366</vt:lpstr>
      <vt:lpstr>'16'!_Toc293682367</vt:lpstr>
      <vt:lpstr>'16'!_Toc293682368</vt:lpstr>
      <vt:lpstr>'16'!_Toc293682369</vt:lpstr>
      <vt:lpstr>'16'!_Toc293682370</vt:lpstr>
      <vt:lpstr>'16'!_Toc293682371</vt:lpstr>
      <vt:lpstr>'16'!_Toc293682372</vt:lpstr>
      <vt:lpstr>'16'!_Toc293682373</vt:lpstr>
      <vt:lpstr>'16'!_Toc293682374</vt:lpstr>
      <vt:lpstr>'16'!_Toc293682375</vt:lpstr>
      <vt:lpstr>'16'!_Toc293682376</vt:lpstr>
      <vt:lpstr>'16'!_Toc293682377</vt:lpstr>
      <vt:lpstr>'16'!_Toc293682378</vt:lpstr>
      <vt:lpstr>'20'!_Toc293682385</vt:lpstr>
      <vt:lpstr>'20'!_Toc293682386</vt:lpstr>
      <vt:lpstr>'20'!_Toc293682387</vt:lpstr>
      <vt:lpstr>'20'!_Toc293682388</vt:lpstr>
      <vt:lpstr>'20'!_Toc293682389</vt:lpstr>
      <vt:lpstr>'20'!_Toc293682390</vt:lpstr>
      <vt:lpstr>'20'!_Toc293682391</vt:lpstr>
      <vt:lpstr>'20'!_Toc293682392</vt:lpstr>
      <vt:lpstr>'20'!_Toc293682393</vt:lpstr>
      <vt:lpstr>'20'!_Toc293682394</vt:lpstr>
      <vt:lpstr>'20'!_Toc293682395</vt:lpstr>
      <vt:lpstr>'20'!_Toc293682396</vt:lpstr>
      <vt:lpstr>'20'!_Toc293682397</vt:lpstr>
      <vt:lpstr>'20'!_Toc293682398</vt:lpstr>
      <vt:lpstr>'20'!_Toc293682399</vt:lpstr>
      <vt:lpstr>'20'!_Toc293682400</vt:lpstr>
      <vt:lpstr>'20'!_Toc293682401</vt:lpstr>
      <vt:lpstr>'20'!_Toc293682402</vt:lpstr>
      <vt:lpstr>'20'!_Toc293682403</vt:lpstr>
      <vt:lpstr>'20'!_Toc293682404</vt:lpstr>
      <vt:lpstr>'20'!_Toc293682405</vt:lpstr>
      <vt:lpstr>'20'!_Toc293682406</vt:lpstr>
      <vt:lpstr>'20'!_Toc293682407</vt:lpstr>
      <vt:lpstr>'20'!_Toc293682408</vt:lpstr>
      <vt:lpstr>'21'!_Toc293682410</vt:lpstr>
      <vt:lpstr>'21'!_Toc293682411</vt:lpstr>
      <vt:lpstr>'21'!_Toc293682412</vt:lpstr>
      <vt:lpstr>'21'!_Toc293682413</vt:lpstr>
      <vt:lpstr>'21'!_Toc293682414</vt:lpstr>
      <vt:lpstr>'21'!_Toc293682415</vt:lpstr>
      <vt:lpstr>'21'!_Toc293682416</vt:lpstr>
      <vt:lpstr>'21'!_Toc293682417</vt:lpstr>
      <vt:lpstr>'21'!_Toc293682418</vt:lpstr>
      <vt:lpstr>'21'!_Toc293682419</vt:lpstr>
      <vt:lpstr>'21'!_Toc293682420</vt:lpstr>
      <vt:lpstr>'21'!_Toc293682421</vt:lpstr>
      <vt:lpstr>'21'!_Toc293682422</vt:lpstr>
      <vt:lpstr>'21'!_Toc293682423</vt:lpstr>
      <vt:lpstr>'21'!_Toc293682424</vt:lpstr>
      <vt:lpstr>'21'!_Toc293682425</vt:lpstr>
      <vt:lpstr>'21'!_Toc293682426</vt:lpstr>
      <vt:lpstr>'21'!_Toc293682427</vt:lpstr>
      <vt:lpstr>'21'!_Toc293682428</vt:lpstr>
      <vt:lpstr>'21'!_Toc293682429</vt:lpstr>
      <vt:lpstr>'21'!_Toc293682430</vt:lpstr>
      <vt:lpstr>'21'!_Toc293682431</vt:lpstr>
      <vt:lpstr>'21'!_Toc293682432</vt:lpstr>
      <vt:lpstr>'21'!_Toc293682433</vt:lpstr>
      <vt:lpstr>'22'!_Toc293682435</vt:lpstr>
      <vt:lpstr>'22'!_Toc293682436</vt:lpstr>
      <vt:lpstr>'22'!_Toc293682437</vt:lpstr>
      <vt:lpstr>'22'!_Toc293682438</vt:lpstr>
      <vt:lpstr>'22'!_Toc293682439</vt:lpstr>
      <vt:lpstr>'22'!_Toc293682440</vt:lpstr>
      <vt:lpstr>'22'!_Toc293682441</vt:lpstr>
      <vt:lpstr>'22'!_Toc293682442</vt:lpstr>
      <vt:lpstr>'22'!_Toc293682443</vt:lpstr>
      <vt:lpstr>'22'!_Toc293682444</vt:lpstr>
      <vt:lpstr>'22'!_Toc293682445</vt:lpstr>
      <vt:lpstr>'22'!_Toc293682446</vt:lpstr>
      <vt:lpstr>'22'!_Toc293682447</vt:lpstr>
      <vt:lpstr>'22'!_Toc293682448</vt:lpstr>
      <vt:lpstr>'22'!_Toc293682449</vt:lpstr>
      <vt:lpstr>'22'!_Toc293682450</vt:lpstr>
      <vt:lpstr>'22'!_Toc293682451</vt:lpstr>
      <vt:lpstr>'22'!_Toc293682452</vt:lpstr>
      <vt:lpstr>'22'!_Toc293682453</vt:lpstr>
      <vt:lpstr>'22'!_Toc293682454</vt:lpstr>
      <vt:lpstr>'22'!_Toc293682455</vt:lpstr>
      <vt:lpstr>'22'!_Toc293682456</vt:lpstr>
      <vt:lpstr>'22'!_Toc293682457</vt:lpstr>
      <vt:lpstr>'22'!_Toc293682458</vt:lpstr>
      <vt:lpstr>'23'!_Toc293682460</vt:lpstr>
      <vt:lpstr>'23'!_Toc293682461</vt:lpstr>
      <vt:lpstr>'23'!_Toc293682462</vt:lpstr>
      <vt:lpstr>'23'!_Toc293682463</vt:lpstr>
      <vt:lpstr>'23'!_Toc293682464</vt:lpstr>
      <vt:lpstr>'23'!_Toc293682465</vt:lpstr>
      <vt:lpstr>'23'!_Toc293682466</vt:lpstr>
      <vt:lpstr>'23'!_Toc293682467</vt:lpstr>
      <vt:lpstr>'23'!_Toc293682468</vt:lpstr>
      <vt:lpstr>'23'!_Toc293682469</vt:lpstr>
      <vt:lpstr>'23'!_Toc293682470</vt:lpstr>
      <vt:lpstr>'23'!_Toc293682471</vt:lpstr>
      <vt:lpstr>'23'!_Toc293682472</vt:lpstr>
      <vt:lpstr>'23'!_Toc293682473</vt:lpstr>
      <vt:lpstr>'23'!_Toc293682474</vt:lpstr>
      <vt:lpstr>'23'!_Toc293682475</vt:lpstr>
      <vt:lpstr>'23'!_Toc293682476</vt:lpstr>
      <vt:lpstr>'23'!_Toc293682477</vt:lpstr>
      <vt:lpstr>'23'!_Toc293682478</vt:lpstr>
      <vt:lpstr>'23'!_Toc293682479</vt:lpstr>
      <vt:lpstr>'23'!_Toc293682480</vt:lpstr>
      <vt:lpstr>'23'!_Toc293682481</vt:lpstr>
      <vt:lpstr>'23'!_Toc293682482</vt:lpstr>
      <vt:lpstr>'23'!_Toc293682483</vt:lpstr>
      <vt:lpstr>'24'!_Toc293682487</vt:lpstr>
      <vt:lpstr>'24'!_Toc293682488</vt:lpstr>
      <vt:lpstr>'24'!_Toc293682489</vt:lpstr>
      <vt:lpstr>'24'!_Toc293682490</vt:lpstr>
      <vt:lpstr>'24'!_Toc293682491</vt:lpstr>
      <vt:lpstr>'24'!_Toc293682492</vt:lpstr>
      <vt:lpstr>'24'!_Toc293682493</vt:lpstr>
      <vt:lpstr>'24'!_Toc293682494</vt:lpstr>
      <vt:lpstr>'24'!_Toc293682495</vt:lpstr>
      <vt:lpstr>'24'!_Toc293682496</vt:lpstr>
      <vt:lpstr>'24'!_Toc293682497</vt:lpstr>
      <vt:lpstr>'24'!_Toc293682498</vt:lpstr>
      <vt:lpstr>'24'!_Toc293682499</vt:lpstr>
      <vt:lpstr>'24'!_Toc293682500</vt:lpstr>
      <vt:lpstr>'24'!_Toc293682501</vt:lpstr>
      <vt:lpstr>'24'!_Toc293682502</vt:lpstr>
      <vt:lpstr>'24'!_Toc293682503</vt:lpstr>
      <vt:lpstr>'24'!_Toc293682504</vt:lpstr>
      <vt:lpstr>'24'!_Toc293682505</vt:lpstr>
      <vt:lpstr>'24'!_Toc293682506</vt:lpstr>
      <vt:lpstr>'24'!_Toc293682507</vt:lpstr>
      <vt:lpstr>'24'!_Toc293682508</vt:lpstr>
      <vt:lpstr>'24'!_Toc293682509</vt:lpstr>
      <vt:lpstr>'24'!_Toc293682510</vt:lpstr>
      <vt:lpstr>'25'!_Toc293682536</vt:lpstr>
      <vt:lpstr>'25'!_Toc293682541</vt:lpstr>
      <vt:lpstr>'25'!_Toc293682542</vt:lpstr>
      <vt:lpstr>'25'!_Toc293682543</vt:lpstr>
      <vt:lpstr>'25'!_Toc293682544</vt:lpstr>
      <vt:lpstr>'25'!_Toc293682545</vt:lpstr>
      <vt:lpstr>'25'!_Toc293682546</vt:lpstr>
      <vt:lpstr>'25'!_Toc293682547</vt:lpstr>
      <vt:lpstr>'25'!_Toc293682548</vt:lpstr>
      <vt:lpstr>'25'!_Toc293682549</vt:lpstr>
      <vt:lpstr>'25'!_Toc293682550</vt:lpstr>
      <vt:lpstr>'25'!_Toc293682551</vt:lpstr>
      <vt:lpstr>'25'!_Toc293682552</vt:lpstr>
      <vt:lpstr>'25'!_Toc293682553</vt:lpstr>
      <vt:lpstr>'25'!_Toc293682554</vt:lpstr>
      <vt:lpstr>'25'!_Toc293682555</vt:lpstr>
      <vt:lpstr>'25'!_Toc293682556</vt:lpstr>
      <vt:lpstr>'25'!_Toc293682557</vt:lpstr>
      <vt:lpstr>'25'!_Toc293682558</vt:lpstr>
      <vt:lpstr>'25'!_Toc293682559</vt:lpstr>
      <vt:lpstr>'25'!_Toc293682560</vt:lpstr>
      <vt:lpstr>'25'!_Toc293682561</vt:lpstr>
      <vt:lpstr>'25'!_Toc293682562</vt:lpstr>
      <vt:lpstr>'25'!_Toc293682563</vt:lpstr>
      <vt:lpstr>'25'!_Toc293682564</vt:lpstr>
      <vt:lpstr>'26'!_Toc293682566</vt:lpstr>
      <vt:lpstr>'3'!_Toc293682749</vt:lpstr>
      <vt:lpstr>'2'!_Toc293682906</vt:lpstr>
      <vt:lpstr>'2'!_Toc293682917</vt:lpstr>
      <vt:lpstr>'2'!_Toc293682950</vt:lpstr>
      <vt:lpstr>'2'!_Toc293682975</vt:lpstr>
      <vt:lpstr>'2'!_Toc293683039</vt:lpstr>
      <vt:lpstr>'2'!_Toc293683105</vt:lpstr>
      <vt:lpstr>'2'!_Toc293683113</vt:lpstr>
      <vt:lpstr>'2'!_Toc293683121</vt:lpstr>
      <vt:lpstr>'2'!_Toc293683178</vt:lpstr>
      <vt:lpstr>'2'!_Toc293683218</vt:lpstr>
      <vt:lpstr>'2'!_Toc293683226</vt:lpstr>
      <vt:lpstr>'2'!_Toc293683250</vt:lpstr>
      <vt:lpstr>'2'!_Toc293683291</vt:lpstr>
      <vt:lpstr>'2'!_Toc293683307</vt:lpstr>
      <vt:lpstr>'6'!_Toc293683517</vt:lpstr>
      <vt:lpstr>'7'!_Toc293683524</vt:lpstr>
      <vt:lpstr>'7'!_Toc293683525</vt:lpstr>
      <vt:lpstr>'7'!_Toc293683527</vt:lpstr>
      <vt:lpstr>'7'!_Toc293683532</vt:lpstr>
      <vt:lpstr>'7'!_Toc293683536</vt:lpstr>
      <vt:lpstr>'7'!_Toc293683544</vt:lpstr>
      <vt:lpstr>'7'!_Toc293683554</vt:lpstr>
      <vt:lpstr>'7'!_Toc293683555</vt:lpstr>
      <vt:lpstr>'7'!_Toc293683556</vt:lpstr>
      <vt:lpstr>'7'!_Toc293683560</vt:lpstr>
      <vt:lpstr>'7'!_Toc293683568</vt:lpstr>
      <vt:lpstr>'7'!_Toc293683570</vt:lpstr>
      <vt:lpstr>'7'!_Toc293683571</vt:lpstr>
      <vt:lpstr>'7'!_Toc293683574</vt:lpstr>
      <vt:lpstr>'7'!_Toc293683580</vt:lpstr>
      <vt:lpstr>'7'!_Toc293683582</vt:lpstr>
      <vt:lpstr>'8'!_Toc293683756</vt:lpstr>
      <vt:lpstr>'8'!_Toc293683757</vt:lpstr>
      <vt:lpstr>'8'!_Toc293683764</vt:lpstr>
      <vt:lpstr>'8'!_Toc293683768</vt:lpstr>
      <vt:lpstr>'8'!_Toc293683776</vt:lpstr>
      <vt:lpstr>'8'!_Toc293683786</vt:lpstr>
      <vt:lpstr>'8'!_Toc293683787</vt:lpstr>
      <vt:lpstr>'8'!_Toc293683788</vt:lpstr>
      <vt:lpstr>'8'!_Toc293683792</vt:lpstr>
      <vt:lpstr>'8'!_Toc293683796</vt:lpstr>
      <vt:lpstr>'8'!_Toc293683799</vt:lpstr>
      <vt:lpstr>'8'!_Toc293683801</vt:lpstr>
      <vt:lpstr>'8'!_Toc293683802</vt:lpstr>
      <vt:lpstr>'8'!_Toc293683805</vt:lpstr>
      <vt:lpstr>'8'!_Toc293683811</vt:lpstr>
      <vt:lpstr>'8'!_Toc293683813</vt:lpstr>
      <vt:lpstr>'9'!_Toc293683931</vt:lpstr>
      <vt:lpstr>'11'!_Toc293683986</vt:lpstr>
      <vt:lpstr>'12'!_Toc293684014</vt:lpstr>
      <vt:lpstr>'13'!_Toc293684042</vt:lpstr>
      <vt:lpstr>'14'!_Toc293684070</vt:lpstr>
      <vt:lpstr>'15'!_Toc293684100</vt:lpstr>
      <vt:lpstr>'15'!_Toc293684101</vt:lpstr>
      <vt:lpstr>'15'!_Toc293684102</vt:lpstr>
      <vt:lpstr>'15'!_Toc293684103</vt:lpstr>
      <vt:lpstr>'15'!_Toc293684104</vt:lpstr>
      <vt:lpstr>'16'!_Toc293684132</vt:lpstr>
      <vt:lpstr>'21'!_Toc293684193</vt:lpstr>
      <vt:lpstr>'22'!_Toc293684219</vt:lpstr>
      <vt:lpstr>'23'!_Toc293684245</vt:lpstr>
      <vt:lpstr>'24'!_Toc293684271</vt:lpstr>
      <vt:lpstr>'25'!_Toc293684324</vt:lpstr>
      <vt:lpstr>'25'!_Toc293684325</vt:lpstr>
      <vt:lpstr>'26'!_Toc293684354</vt:lpstr>
      <vt:lpstr>'27'!_Toc293684358</vt:lpstr>
      <vt:lpstr>'3'!_Toc293684541</vt:lpstr>
      <vt:lpstr>'2'!_Toc293684698</vt:lpstr>
      <vt:lpstr>'6'!_Toc293685309</vt:lpstr>
      <vt:lpstr>'8'!_Toc293685548</vt:lpstr>
      <vt:lpstr>'9'!_Toc293685723</vt:lpstr>
      <vt:lpstr>'11'!_Toc293685778</vt:lpstr>
      <vt:lpstr>'12'!_Toc293685806</vt:lpstr>
      <vt:lpstr>'13'!_Toc293685834</vt:lpstr>
      <vt:lpstr>'15'!_Toc293685892</vt:lpstr>
      <vt:lpstr>'16'!_Toc293685924</vt:lpstr>
      <vt:lpstr>'21'!_Toc293685985</vt:lpstr>
      <vt:lpstr>'22'!_Toc293686011</vt:lpstr>
      <vt:lpstr>'23'!_Toc293686037</vt:lpstr>
      <vt:lpstr>'24'!_Toc293686063</vt:lpstr>
      <vt:lpstr>'25'!_Toc293686116</vt:lpstr>
      <vt:lpstr>'26'!_Toc293686146</vt:lpstr>
      <vt:lpstr>'27'!_Toc293686150</vt:lpstr>
      <vt:lpstr>'1'!_Toc451500992</vt:lpstr>
      <vt:lpstr>'5'!_Toc451500997</vt:lpstr>
      <vt:lpstr>'17'!_Toc451501013</vt:lpstr>
      <vt:lpstr>'18'!_Toc451501014</vt:lpstr>
      <vt:lpstr>'19'!_Toc451501015</vt:lpstr>
      <vt:lpstr>'20'!_Toc451501016</vt:lpstr>
      <vt:lpstr>'2'!Заголовки_для_печати</vt:lpstr>
      <vt:lpstr>'3'!Заголовки_для_печати</vt:lpstr>
      <vt:lpstr>'4'!Заголовки_для_печати</vt:lpstr>
      <vt:lpstr>'7'!Заголовки_для_печати</vt:lpstr>
      <vt:lpstr>'8'!Заголовки_для_печати</vt:lpstr>
      <vt:lpstr>'2'!Область_печати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L.Honchar</cp:lastModifiedBy>
  <cp:lastPrinted>2018-05-21T14:56:32Z</cp:lastPrinted>
  <dcterms:created xsi:type="dcterms:W3CDTF">2018-02-28T09:06:24Z</dcterms:created>
  <dcterms:modified xsi:type="dcterms:W3CDTF">2018-05-22T06:40:38Z</dcterms:modified>
</cp:coreProperties>
</file>